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985" yWindow="5235" windowWidth="11970" windowHeight="5265" activeTab="6"/>
  </bookViews>
  <sheets>
    <sheet name="стационар" sheetId="1" r:id="rId1"/>
    <sheet name="стационар (КСГ)" sheetId="7" r:id="rId2"/>
    <sheet name="дневной" sheetId="2" r:id="rId3"/>
    <sheet name="дневной (КСГ)" sheetId="8" r:id="rId4"/>
    <sheet name="поликлиника" sheetId="3" r:id="rId5"/>
    <sheet name="услуги" sheetId="6" r:id="rId6"/>
    <sheet name="численность" sheetId="9" r:id="rId7"/>
    <sheet name="пояснения" sheetId="5" r:id="rId8"/>
  </sheets>
  <definedNames>
    <definedName name="_xlnm.Print_Titles" localSheetId="2">дневной!$11:$14</definedName>
    <definedName name="_xlnm.Print_Titles" localSheetId="3">'дневной (КСГ)'!$12:$14</definedName>
    <definedName name="_xlnm.Print_Titles" localSheetId="4">поликлиника!$11:$14</definedName>
    <definedName name="_xlnm.Print_Titles" localSheetId="0">стационар!$13:$16</definedName>
    <definedName name="_xlnm.Print_Titles" localSheetId="1">'стационар (КСГ)'!$12:$13</definedName>
    <definedName name="_xlnm.Print_Area" localSheetId="4">поликлиника!$A$1:$O$105</definedName>
  </definedNames>
  <calcPr calcId="124519" fullPrecision="0"/>
</workbook>
</file>

<file path=xl/calcChain.xml><?xml version="1.0" encoding="utf-8"?>
<calcChain xmlns="http://schemas.openxmlformats.org/spreadsheetml/2006/main">
  <c r="E209" i="8"/>
  <c r="D209"/>
  <c r="F33"/>
  <c r="F32"/>
  <c r="F31"/>
  <c r="F30"/>
  <c r="F175"/>
  <c r="F119"/>
  <c r="F174"/>
  <c r="F118"/>
  <c r="F173"/>
  <c r="F117"/>
  <c r="F172"/>
  <c r="F116"/>
  <c r="F171"/>
  <c r="F115"/>
  <c r="F170"/>
  <c r="F114"/>
  <c r="F169"/>
  <c r="F113"/>
  <c r="F29"/>
  <c r="F28"/>
  <c r="F168"/>
  <c r="F112"/>
  <c r="F167"/>
  <c r="F111"/>
  <c r="F166"/>
  <c r="F110"/>
  <c r="F165"/>
  <c r="F109"/>
  <c r="F27"/>
  <c r="F164"/>
  <c r="F108"/>
  <c r="F163"/>
  <c r="F107"/>
  <c r="F162"/>
  <c r="F106"/>
  <c r="F26"/>
  <c r="F161"/>
  <c r="F105"/>
  <c r="F25"/>
  <c r="F160"/>
  <c r="F104"/>
  <c r="F24"/>
  <c r="F23"/>
  <c r="F159"/>
  <c r="F103"/>
  <c r="F158"/>
  <c r="F102"/>
  <c r="F157"/>
  <c r="F101"/>
  <c r="F156"/>
  <c r="F100"/>
  <c r="F155"/>
  <c r="F99"/>
  <c r="F154"/>
  <c r="F98"/>
  <c r="F153"/>
  <c r="F97"/>
  <c r="F152"/>
  <c r="F96"/>
  <c r="F151"/>
  <c r="F95"/>
  <c r="F150"/>
  <c r="F94"/>
  <c r="F149"/>
  <c r="F93"/>
  <c r="F148"/>
  <c r="F92"/>
  <c r="F147"/>
  <c r="F91"/>
  <c r="F146"/>
  <c r="F90"/>
  <c r="F22"/>
  <c r="F21"/>
  <c r="F20"/>
  <c r="F145"/>
  <c r="F89"/>
  <c r="F144"/>
  <c r="F88"/>
  <c r="F143"/>
  <c r="F87"/>
  <c r="F142"/>
  <c r="F86"/>
  <c r="F141"/>
  <c r="F85"/>
  <c r="F140"/>
  <c r="F84"/>
  <c r="F139"/>
  <c r="F83"/>
  <c r="F138"/>
  <c r="F82"/>
  <c r="F19"/>
  <c r="F18"/>
  <c r="F17"/>
  <c r="F16"/>
  <c r="F137"/>
  <c r="F81"/>
  <c r="F136"/>
  <c r="F80"/>
  <c r="F426" i="7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E1015"/>
  <c r="D1015"/>
  <c r="F1014"/>
  <c r="F1013"/>
  <c r="F1012"/>
  <c r="F1011"/>
  <c r="F1010"/>
  <c r="F1009"/>
  <c r="F1008"/>
  <c r="E1001"/>
  <c r="D1001"/>
  <c r="F1000"/>
  <c r="F999"/>
  <c r="F998"/>
  <c r="F997"/>
  <c r="F996"/>
  <c r="F995"/>
  <c r="F994"/>
  <c r="F993"/>
  <c r="F992"/>
  <c r="F991"/>
  <c r="F990"/>
  <c r="F989"/>
  <c r="F988"/>
  <c r="F987"/>
  <c r="F986"/>
  <c r="F985"/>
  <c r="F984"/>
  <c r="F983"/>
  <c r="F982"/>
  <c r="F981"/>
  <c r="F980"/>
  <c r="F979"/>
  <c r="F978"/>
  <c r="F977"/>
  <c r="F976"/>
  <c r="F975"/>
  <c r="F974"/>
  <c r="F973"/>
  <c r="F972"/>
  <c r="F971"/>
  <c r="F970"/>
  <c r="F969"/>
  <c r="F968"/>
  <c r="F967"/>
  <c r="F966"/>
  <c r="F965"/>
  <c r="F964"/>
  <c r="F963"/>
  <c r="F962"/>
  <c r="F961"/>
  <c r="F960"/>
  <c r="F959"/>
  <c r="F958"/>
  <c r="F957"/>
  <c r="F956"/>
  <c r="F955"/>
  <c r="F954"/>
  <c r="F953"/>
  <c r="F952"/>
  <c r="F951"/>
  <c r="F950"/>
  <c r="F949"/>
  <c r="F948"/>
  <c r="F947"/>
  <c r="F946"/>
  <c r="F945"/>
  <c r="F944"/>
  <c r="F943"/>
  <c r="F942"/>
  <c r="F941"/>
  <c r="F940"/>
  <c r="F939"/>
  <c r="F938"/>
  <c r="F937"/>
  <c r="F936"/>
  <c r="F935"/>
  <c r="F934"/>
  <c r="F933"/>
  <c r="F932"/>
  <c r="F931"/>
  <c r="F930"/>
  <c r="F929"/>
  <c r="F928"/>
  <c r="F927"/>
  <c r="F926"/>
  <c r="F925"/>
  <c r="F924"/>
  <c r="F923"/>
  <c r="F922"/>
  <c r="F921"/>
  <c r="F920"/>
  <c r="F919"/>
  <c r="F918"/>
  <c r="F917"/>
  <c r="F916"/>
  <c r="F915"/>
  <c r="F914"/>
  <c r="F913"/>
  <c r="F912"/>
  <c r="F911"/>
  <c r="F910"/>
  <c r="F909"/>
  <c r="F908"/>
  <c r="F907"/>
  <c r="F906"/>
  <c r="F905"/>
  <c r="F904"/>
  <c r="F903"/>
  <c r="F902"/>
  <c r="F901"/>
  <c r="F900"/>
  <c r="F899"/>
  <c r="F898"/>
  <c r="F897"/>
  <c r="F896"/>
  <c r="F895"/>
  <c r="F894"/>
  <c r="F893"/>
  <c r="F892"/>
  <c r="F891"/>
  <c r="F890"/>
  <c r="F889"/>
  <c r="F888"/>
  <c r="F887"/>
  <c r="F886"/>
  <c r="F885"/>
  <c r="F884"/>
  <c r="F883"/>
  <c r="F882"/>
  <c r="F881"/>
  <c r="F880"/>
  <c r="F879"/>
  <c r="F878"/>
  <c r="F877"/>
  <c r="F876"/>
  <c r="F875"/>
  <c r="F874"/>
  <c r="F873"/>
  <c r="F872"/>
  <c r="F871"/>
  <c r="F870"/>
  <c r="F869"/>
  <c r="F868"/>
  <c r="F867"/>
  <c r="F866"/>
  <c r="F865"/>
  <c r="F864"/>
  <c r="F863"/>
  <c r="F862"/>
  <c r="F861"/>
  <c r="F860"/>
  <c r="F859"/>
  <c r="F858"/>
  <c r="F857"/>
  <c r="F856"/>
  <c r="F855"/>
  <c r="F854"/>
  <c r="F853"/>
  <c r="F852"/>
  <c r="F851"/>
  <c r="F850"/>
  <c r="F849"/>
  <c r="F848"/>
  <c r="F847"/>
  <c r="F846"/>
  <c r="F845"/>
  <c r="F844"/>
  <c r="F843"/>
  <c r="F842"/>
  <c r="F841"/>
  <c r="F840"/>
  <c r="F839"/>
  <c r="F838"/>
  <c r="F837"/>
  <c r="F836"/>
  <c r="F835"/>
  <c r="F834"/>
  <c r="F833"/>
  <c r="F832"/>
  <c r="F831"/>
  <c r="F830"/>
  <c r="F829"/>
  <c r="F828"/>
  <c r="F827"/>
  <c r="F826"/>
  <c r="F825"/>
  <c r="F824"/>
  <c r="F823"/>
  <c r="F822"/>
  <c r="F821"/>
  <c r="F820"/>
  <c r="F819"/>
  <c r="F818"/>
  <c r="F817"/>
  <c r="F816"/>
  <c r="F815"/>
  <c r="F814"/>
  <c r="F813"/>
  <c r="F812"/>
  <c r="F811"/>
  <c r="F810"/>
  <c r="F809"/>
  <c r="F808"/>
  <c r="F807"/>
  <c r="F806"/>
  <c r="F805"/>
  <c r="F804"/>
  <c r="F803"/>
  <c r="F802"/>
  <c r="F801"/>
  <c r="F800"/>
  <c r="F799"/>
  <c r="F798"/>
  <c r="F797"/>
  <c r="F796"/>
  <c r="F795"/>
  <c r="F794"/>
  <c r="F793"/>
  <c r="F792"/>
  <c r="F791"/>
  <c r="F790"/>
  <c r="F789"/>
  <c r="F788"/>
  <c r="F787"/>
  <c r="F786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76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E500"/>
  <c r="E1002" s="1"/>
  <c r="D500"/>
  <c r="F163"/>
  <c r="F160"/>
  <c r="F164"/>
  <c r="F161"/>
  <c r="F162"/>
  <c r="F159"/>
  <c r="F499"/>
  <c r="F490"/>
  <c r="F498"/>
  <c r="F489"/>
  <c r="F497"/>
  <c r="F488"/>
  <c r="F496"/>
  <c r="F487"/>
  <c r="F495"/>
  <c r="F494"/>
  <c r="F493"/>
  <c r="F492"/>
  <c r="F425"/>
  <c r="F267"/>
  <c r="F424"/>
  <c r="F266"/>
  <c r="F423"/>
  <c r="F265"/>
  <c r="F422"/>
  <c r="F264"/>
  <c r="F421"/>
  <c r="F263"/>
  <c r="F420"/>
  <c r="F262"/>
  <c r="F419"/>
  <c r="F261"/>
  <c r="F418"/>
  <c r="F260"/>
  <c r="F417"/>
  <c r="F259"/>
  <c r="F416"/>
  <c r="F258"/>
  <c r="F415"/>
  <c r="F257"/>
  <c r="F414"/>
  <c r="F256"/>
  <c r="F413"/>
  <c r="F255"/>
  <c r="F90"/>
  <c r="F412"/>
  <c r="F254"/>
  <c r="F411"/>
  <c r="F253"/>
  <c r="F410"/>
  <c r="F252"/>
  <c r="F89"/>
  <c r="F88"/>
  <c r="F87"/>
  <c r="F86"/>
  <c r="F85"/>
  <c r="F84"/>
  <c r="F83"/>
  <c r="F82"/>
  <c r="F81"/>
  <c r="F80"/>
  <c r="F79"/>
  <c r="F409"/>
  <c r="F251"/>
  <c r="F408"/>
  <c r="F250"/>
  <c r="F407"/>
  <c r="F249"/>
  <c r="F406"/>
  <c r="F248"/>
  <c r="F405"/>
  <c r="F247"/>
  <c r="F404"/>
  <c r="F246"/>
  <c r="F403"/>
  <c r="F245"/>
  <c r="F78"/>
  <c r="F402"/>
  <c r="F244"/>
  <c r="F401"/>
  <c r="F243"/>
  <c r="F400"/>
  <c r="F242"/>
  <c r="F399"/>
  <c r="F241"/>
  <c r="F77"/>
  <c r="F76"/>
  <c r="F75"/>
  <c r="F74"/>
  <c r="F73"/>
  <c r="F398"/>
  <c r="F240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397"/>
  <c r="F239"/>
  <c r="F396"/>
  <c r="F238"/>
  <c r="F395"/>
  <c r="F237"/>
  <c r="F394"/>
  <c r="F236"/>
  <c r="F393"/>
  <c r="F235"/>
  <c r="F392"/>
  <c r="F234"/>
  <c r="F391"/>
  <c r="F233"/>
  <c r="F390"/>
  <c r="F232"/>
  <c r="F389"/>
  <c r="F231"/>
  <c r="F388"/>
  <c r="F230"/>
  <c r="F387"/>
  <c r="F229"/>
  <c r="F51"/>
  <c r="F50"/>
  <c r="F49"/>
  <c r="F48"/>
  <c r="F47"/>
  <c r="F386"/>
  <c r="F228"/>
  <c r="F46"/>
  <c r="F385"/>
  <c r="F227"/>
  <c r="F384"/>
  <c r="F226"/>
  <c r="F383"/>
  <c r="F225"/>
  <c r="F382"/>
  <c r="F224"/>
  <c r="F381"/>
  <c r="F223"/>
  <c r="F45"/>
  <c r="F380"/>
  <c r="F222"/>
  <c r="F379"/>
  <c r="F221"/>
  <c r="F378"/>
  <c r="F220"/>
  <c r="F377"/>
  <c r="F219"/>
  <c r="F376"/>
  <c r="F218"/>
  <c r="F375"/>
  <c r="F217"/>
  <c r="F44"/>
  <c r="F374"/>
  <c r="F216"/>
  <c r="F373"/>
  <c r="F215"/>
  <c r="F372"/>
  <c r="F214"/>
  <c r="F371"/>
  <c r="F213"/>
  <c r="F370"/>
  <c r="F212"/>
  <c r="F369"/>
  <c r="F211"/>
  <c r="F368"/>
  <c r="F210"/>
  <c r="F43"/>
  <c r="F42"/>
  <c r="F41"/>
  <c r="F367"/>
  <c r="F209"/>
  <c r="F366"/>
  <c r="F208"/>
  <c r="F365"/>
  <c r="F207"/>
  <c r="F364"/>
  <c r="F206"/>
  <c r="F40"/>
  <c r="F363"/>
  <c r="F205"/>
  <c r="F362"/>
  <c r="F204"/>
  <c r="F361"/>
  <c r="F203"/>
  <c r="F360"/>
  <c r="F202"/>
  <c r="F359"/>
  <c r="F201"/>
  <c r="F358"/>
  <c r="F200"/>
  <c r="F357"/>
  <c r="F199"/>
  <c r="F356"/>
  <c r="F198"/>
  <c r="F355"/>
  <c r="F197"/>
  <c r="F354"/>
  <c r="F196"/>
  <c r="F353"/>
  <c r="F195"/>
  <c r="F352"/>
  <c r="F194"/>
  <c r="F351"/>
  <c r="F193"/>
  <c r="F350"/>
  <c r="F192"/>
  <c r="F349"/>
  <c r="F191"/>
  <c r="F348"/>
  <c r="F190"/>
  <c r="F347"/>
  <c r="F189"/>
  <c r="F346"/>
  <c r="F188"/>
  <c r="F39"/>
  <c r="F38"/>
  <c r="F37"/>
  <c r="F36"/>
  <c r="F35"/>
  <c r="F34"/>
  <c r="F33"/>
  <c r="F32"/>
  <c r="F31"/>
  <c r="F30"/>
  <c r="F29"/>
  <c r="F28"/>
  <c r="F27"/>
  <c r="F26"/>
  <c r="F25"/>
  <c r="F24"/>
  <c r="F23"/>
  <c r="F345"/>
  <c r="F187"/>
  <c r="F344"/>
  <c r="F186"/>
  <c r="F343"/>
  <c r="F185"/>
  <c r="F342"/>
  <c r="F184"/>
  <c r="F22"/>
  <c r="F341"/>
  <c r="F183"/>
  <c r="F340"/>
  <c r="F182"/>
  <c r="F339"/>
  <c r="F181"/>
  <c r="F338"/>
  <c r="F180"/>
  <c r="F337"/>
  <c r="F179"/>
  <c r="F336"/>
  <c r="F178"/>
  <c r="F335"/>
  <c r="F177"/>
  <c r="F334"/>
  <c r="F176"/>
  <c r="F333"/>
  <c r="F175"/>
  <c r="F332"/>
  <c r="F174"/>
  <c r="F331"/>
  <c r="F173"/>
  <c r="F330"/>
  <c r="F172"/>
  <c r="F21"/>
  <c r="F329"/>
  <c r="F171"/>
  <c r="F20"/>
  <c r="F19"/>
  <c r="F18"/>
  <c r="F17"/>
  <c r="F328"/>
  <c r="F170"/>
  <c r="F327"/>
  <c r="F169"/>
  <c r="F326"/>
  <c r="F168"/>
  <c r="F325"/>
  <c r="F167"/>
  <c r="F324"/>
  <c r="F166"/>
  <c r="F16"/>
  <c r="F15"/>
  <c r="F323"/>
  <c r="F165"/>
  <c r="F209" i="8" l="1"/>
  <c r="F1015" i="7"/>
  <c r="D1002"/>
  <c r="F500"/>
  <c r="F1001"/>
  <c r="F1002" l="1"/>
  <c r="F18" i="6" l="1"/>
  <c r="I18"/>
  <c r="M18"/>
  <c r="F19"/>
  <c r="I19"/>
  <c r="M19"/>
  <c r="F20"/>
  <c r="I20"/>
  <c r="M20"/>
  <c r="F21"/>
  <c r="I21"/>
  <c r="M21"/>
  <c r="F22"/>
  <c r="I22"/>
  <c r="M22"/>
  <c r="F23"/>
  <c r="I23"/>
  <c r="M23"/>
  <c r="F24"/>
  <c r="I24"/>
  <c r="M24"/>
  <c r="F25"/>
  <c r="I25"/>
  <c r="M25"/>
  <c r="F26"/>
  <c r="I26"/>
  <c r="M26"/>
  <c r="F27"/>
  <c r="I27"/>
  <c r="M27"/>
  <c r="M28"/>
  <c r="I28"/>
  <c r="F28"/>
  <c r="M29"/>
  <c r="I29"/>
  <c r="F29"/>
  <c r="M17"/>
  <c r="I17"/>
  <c r="F17"/>
  <c r="O70" i="3"/>
  <c r="O71"/>
  <c r="O72"/>
  <c r="O66"/>
  <c r="O69"/>
  <c r="O67"/>
  <c r="O68"/>
  <c r="O30"/>
  <c r="O31"/>
  <c r="O34"/>
  <c r="O35"/>
  <c r="G70"/>
  <c r="G71"/>
  <c r="G72"/>
  <c r="G66"/>
  <c r="G69"/>
  <c r="G67"/>
  <c r="G68"/>
  <c r="G30"/>
  <c r="G31"/>
  <c r="G34"/>
  <c r="G35"/>
  <c r="O33" l="1"/>
  <c r="O32"/>
  <c r="O54"/>
  <c r="O53"/>
  <c r="O52"/>
  <c r="O51"/>
  <c r="O50"/>
  <c r="O16"/>
  <c r="O15"/>
  <c r="O81"/>
  <c r="O80"/>
  <c r="O87"/>
  <c r="O86"/>
  <c r="O37"/>
  <c r="O36"/>
  <c r="O18"/>
  <c r="O17"/>
  <c r="O89"/>
  <c r="O88"/>
  <c r="O77"/>
  <c r="O76"/>
  <c r="O75"/>
  <c r="O57"/>
  <c r="O56"/>
  <c r="O55"/>
  <c r="O61"/>
  <c r="O60"/>
  <c r="O39"/>
  <c r="O38"/>
  <c r="O78" i="2"/>
  <c r="O77"/>
  <c r="O76"/>
  <c r="O75"/>
  <c r="O74"/>
  <c r="O73"/>
  <c r="O72"/>
  <c r="O71"/>
  <c r="O70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L35" i="6"/>
  <c r="K35"/>
  <c r="M34"/>
  <c r="M33"/>
  <c r="M32"/>
  <c r="M31"/>
  <c r="M30"/>
  <c r="M16"/>
  <c r="M15"/>
  <c r="I16"/>
  <c r="I30"/>
  <c r="I31"/>
  <c r="I32"/>
  <c r="I33"/>
  <c r="I34"/>
  <c r="I15"/>
  <c r="J35"/>
  <c r="H35"/>
  <c r="G35"/>
  <c r="B35"/>
  <c r="F16"/>
  <c r="F30"/>
  <c r="F31"/>
  <c r="F32"/>
  <c r="F33"/>
  <c r="F34"/>
  <c r="M35" l="1"/>
  <c r="I35"/>
  <c r="K90" i="3"/>
  <c r="J90"/>
  <c r="I90"/>
  <c r="H90"/>
  <c r="O82"/>
  <c r="G82"/>
  <c r="O85"/>
  <c r="G85"/>
  <c r="O65"/>
  <c r="G65"/>
  <c r="O63"/>
  <c r="G63"/>
  <c r="G61"/>
  <c r="O59"/>
  <c r="G59"/>
  <c r="O45"/>
  <c r="G45"/>
  <c r="G39"/>
  <c r="G37"/>
  <c r="O28"/>
  <c r="G28"/>
  <c r="O26" l="1"/>
  <c r="G26"/>
  <c r="O24"/>
  <c r="G24"/>
  <c r="O22"/>
  <c r="G22"/>
  <c r="O20"/>
  <c r="G20"/>
  <c r="M81" i="2"/>
  <c r="N81"/>
  <c r="M82"/>
  <c r="N82"/>
  <c r="M83"/>
  <c r="N83"/>
  <c r="M84"/>
  <c r="N84"/>
  <c r="M85"/>
  <c r="N85"/>
  <c r="M86"/>
  <c r="N86"/>
  <c r="M87"/>
  <c r="N87"/>
  <c r="M88"/>
  <c r="N88"/>
  <c r="M89"/>
  <c r="N89"/>
  <c r="M90"/>
  <c r="N90"/>
  <c r="M91"/>
  <c r="N91"/>
  <c r="M92"/>
  <c r="N92"/>
  <c r="M93"/>
  <c r="N93"/>
  <c r="M94"/>
  <c r="N94"/>
  <c r="M95"/>
  <c r="N95"/>
  <c r="M96"/>
  <c r="N96"/>
  <c r="M97"/>
  <c r="N97"/>
  <c r="M98"/>
  <c r="N98"/>
  <c r="M99"/>
  <c r="N99"/>
  <c r="M100"/>
  <c r="N100"/>
  <c r="M101"/>
  <c r="N101"/>
  <c r="M102"/>
  <c r="N102"/>
  <c r="M103"/>
  <c r="N103"/>
  <c r="M104"/>
  <c r="N104"/>
  <c r="M105"/>
  <c r="N105"/>
  <c r="M106"/>
  <c r="N106"/>
  <c r="N80"/>
  <c r="M80"/>
  <c r="N69"/>
  <c r="M69"/>
  <c r="N42"/>
  <c r="M42"/>
  <c r="N15"/>
  <c r="M15"/>
  <c r="I81"/>
  <c r="J81"/>
  <c r="L81"/>
  <c r="I82"/>
  <c r="J82"/>
  <c r="L82"/>
  <c r="I83"/>
  <c r="J83"/>
  <c r="L83"/>
  <c r="I84"/>
  <c r="J84"/>
  <c r="L84"/>
  <c r="I85"/>
  <c r="J85"/>
  <c r="L85"/>
  <c r="I86"/>
  <c r="J86"/>
  <c r="L86"/>
  <c r="I87"/>
  <c r="J87"/>
  <c r="L87"/>
  <c r="I88"/>
  <c r="J88"/>
  <c r="L88"/>
  <c r="I89"/>
  <c r="J89"/>
  <c r="L89"/>
  <c r="I90"/>
  <c r="J90"/>
  <c r="L90"/>
  <c r="I91"/>
  <c r="J91"/>
  <c r="L91"/>
  <c r="I92"/>
  <c r="J92"/>
  <c r="L92"/>
  <c r="I93"/>
  <c r="J93"/>
  <c r="L93"/>
  <c r="I94"/>
  <c r="J94"/>
  <c r="L94"/>
  <c r="I95"/>
  <c r="J95"/>
  <c r="L95"/>
  <c r="I96"/>
  <c r="J96"/>
  <c r="L96"/>
  <c r="I97"/>
  <c r="J97"/>
  <c r="L97"/>
  <c r="I98"/>
  <c r="J98"/>
  <c r="L98"/>
  <c r="I99"/>
  <c r="J99"/>
  <c r="L99"/>
  <c r="I100"/>
  <c r="J100"/>
  <c r="L100"/>
  <c r="I101"/>
  <c r="J101"/>
  <c r="L101"/>
  <c r="I102"/>
  <c r="J102"/>
  <c r="L102"/>
  <c r="I103"/>
  <c r="J103"/>
  <c r="L103"/>
  <c r="I104"/>
  <c r="J104"/>
  <c r="L104"/>
  <c r="I105"/>
  <c r="J105"/>
  <c r="L105"/>
  <c r="I106"/>
  <c r="J106"/>
  <c r="L106"/>
  <c r="I80"/>
  <c r="J80"/>
  <c r="L80"/>
  <c r="K78"/>
  <c r="K106" s="1"/>
  <c r="K77"/>
  <c r="K76"/>
  <c r="K75"/>
  <c r="K74"/>
  <c r="K73"/>
  <c r="K72"/>
  <c r="K71"/>
  <c r="K70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17"/>
  <c r="K81" s="1"/>
  <c r="K18"/>
  <c r="K82" s="1"/>
  <c r="K19"/>
  <c r="K83" s="1"/>
  <c r="K20"/>
  <c r="K84" s="1"/>
  <c r="K21"/>
  <c r="K85" s="1"/>
  <c r="K22"/>
  <c r="K86" s="1"/>
  <c r="K23"/>
  <c r="K87" s="1"/>
  <c r="K24"/>
  <c r="K88" s="1"/>
  <c r="K25"/>
  <c r="K89" s="1"/>
  <c r="K26"/>
  <c r="K27"/>
  <c r="K91" s="1"/>
  <c r="K28"/>
  <c r="K92" s="1"/>
  <c r="K29"/>
  <c r="K93" s="1"/>
  <c r="K30"/>
  <c r="K94" s="1"/>
  <c r="K31"/>
  <c r="K95" s="1"/>
  <c r="K32"/>
  <c r="K96" s="1"/>
  <c r="K33"/>
  <c r="K97" s="1"/>
  <c r="K34"/>
  <c r="K98" s="1"/>
  <c r="K35"/>
  <c r="K99" s="1"/>
  <c r="K36"/>
  <c r="K100" s="1"/>
  <c r="K37"/>
  <c r="K101" s="1"/>
  <c r="K38"/>
  <c r="K39"/>
  <c r="K103" s="1"/>
  <c r="K40"/>
  <c r="K104" s="1"/>
  <c r="K41"/>
  <c r="K105" s="1"/>
  <c r="K16"/>
  <c r="L69"/>
  <c r="J69"/>
  <c r="J79" s="1"/>
  <c r="I69"/>
  <c r="L42"/>
  <c r="J42"/>
  <c r="I42"/>
  <c r="I15"/>
  <c r="J15"/>
  <c r="L15"/>
  <c r="L79" s="1"/>
  <c r="H17"/>
  <c r="H18"/>
  <c r="H82" s="1"/>
  <c r="H19"/>
  <c r="H20"/>
  <c r="H21"/>
  <c r="H22"/>
  <c r="H23"/>
  <c r="H24"/>
  <c r="H25"/>
  <c r="H26"/>
  <c r="H27"/>
  <c r="H28"/>
  <c r="H29"/>
  <c r="H30"/>
  <c r="H94" s="1"/>
  <c r="H31"/>
  <c r="H32"/>
  <c r="H33"/>
  <c r="H34"/>
  <c r="H98" s="1"/>
  <c r="H35"/>
  <c r="H36"/>
  <c r="H37"/>
  <c r="H38"/>
  <c r="H39"/>
  <c r="H40"/>
  <c r="H41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70"/>
  <c r="H71"/>
  <c r="H72"/>
  <c r="H73"/>
  <c r="H74"/>
  <c r="H75"/>
  <c r="H76"/>
  <c r="H77"/>
  <c r="H78"/>
  <c r="H106" s="1"/>
  <c r="H16"/>
  <c r="B106"/>
  <c r="O106"/>
  <c r="B81"/>
  <c r="O81"/>
  <c r="B82"/>
  <c r="O82"/>
  <c r="B83"/>
  <c r="O83"/>
  <c r="B84"/>
  <c r="O84"/>
  <c r="B85"/>
  <c r="O85"/>
  <c r="B86"/>
  <c r="O86"/>
  <c r="B87"/>
  <c r="O87"/>
  <c r="B88"/>
  <c r="O88"/>
  <c r="B89"/>
  <c r="O89"/>
  <c r="B90"/>
  <c r="O90"/>
  <c r="B91"/>
  <c r="O91"/>
  <c r="B92"/>
  <c r="O92"/>
  <c r="B93"/>
  <c r="O93"/>
  <c r="B94"/>
  <c r="O94"/>
  <c r="B95"/>
  <c r="O95"/>
  <c r="B96"/>
  <c r="O96"/>
  <c r="B97"/>
  <c r="O97"/>
  <c r="B98"/>
  <c r="O98"/>
  <c r="B99"/>
  <c r="O99"/>
  <c r="B100"/>
  <c r="O100"/>
  <c r="B101"/>
  <c r="O101"/>
  <c r="B102"/>
  <c r="O102"/>
  <c r="B103"/>
  <c r="O103"/>
  <c r="B104"/>
  <c r="O104"/>
  <c r="B105"/>
  <c r="O105"/>
  <c r="O80"/>
  <c r="B80"/>
  <c r="D76"/>
  <c r="F76"/>
  <c r="D77"/>
  <c r="F77" s="1"/>
  <c r="H86" l="1"/>
  <c r="I79"/>
  <c r="N79"/>
  <c r="K102"/>
  <c r="K90"/>
  <c r="K69"/>
  <c r="M79"/>
  <c r="H104"/>
  <c r="H100"/>
  <c r="H96"/>
  <c r="H92"/>
  <c r="H88"/>
  <c r="H84"/>
  <c r="H101"/>
  <c r="H97"/>
  <c r="H93"/>
  <c r="H89"/>
  <c r="H85"/>
  <c r="H81"/>
  <c r="K42"/>
  <c r="K80"/>
  <c r="H102"/>
  <c r="H90"/>
  <c r="H103"/>
  <c r="H99"/>
  <c r="G99" s="1"/>
  <c r="H95"/>
  <c r="H91"/>
  <c r="H87"/>
  <c r="G87" s="1"/>
  <c r="H83"/>
  <c r="G83" s="1"/>
  <c r="K15"/>
  <c r="H105"/>
  <c r="G105" s="1"/>
  <c r="G106"/>
  <c r="K79"/>
  <c r="G101"/>
  <c r="G97"/>
  <c r="G93"/>
  <c r="G89"/>
  <c r="G85"/>
  <c r="G81"/>
  <c r="H42"/>
  <c r="G42" s="1"/>
  <c r="G102"/>
  <c r="G98"/>
  <c r="G94"/>
  <c r="G90"/>
  <c r="G86"/>
  <c r="G82"/>
  <c r="G103"/>
  <c r="G95"/>
  <c r="G91"/>
  <c r="H69"/>
  <c r="G69" s="1"/>
  <c r="G104"/>
  <c r="G100"/>
  <c r="G96"/>
  <c r="G92"/>
  <c r="G88"/>
  <c r="G84"/>
  <c r="H80"/>
  <c r="G80" s="1"/>
  <c r="H15"/>
  <c r="M18" i="1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17"/>
  <c r="L51"/>
  <c r="K51"/>
  <c r="J51"/>
  <c r="H51"/>
  <c r="G51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17"/>
  <c r="M90" i="3"/>
  <c r="N90"/>
  <c r="O19"/>
  <c r="O21"/>
  <c r="O23"/>
  <c r="O25"/>
  <c r="O27"/>
  <c r="O29"/>
  <c r="O40"/>
  <c r="O41"/>
  <c r="O42"/>
  <c r="O43"/>
  <c r="O44"/>
  <c r="O46"/>
  <c r="O47"/>
  <c r="O48"/>
  <c r="O49"/>
  <c r="O58"/>
  <c r="O62"/>
  <c r="O64"/>
  <c r="O73"/>
  <c r="O74"/>
  <c r="O78"/>
  <c r="O79"/>
  <c r="O84"/>
  <c r="O83"/>
  <c r="D49" i="2"/>
  <c r="F49" s="1"/>
  <c r="D50"/>
  <c r="F50" s="1"/>
  <c r="D51"/>
  <c r="F51" s="1"/>
  <c r="D52"/>
  <c r="F52" s="1"/>
  <c r="D53"/>
  <c r="F53" s="1"/>
  <c r="D54"/>
  <c r="F54" s="1"/>
  <c r="D55"/>
  <c r="F55" s="1"/>
  <c r="D56"/>
  <c r="F56" s="1"/>
  <c r="D57"/>
  <c r="F57" s="1"/>
  <c r="D58"/>
  <c r="F58" s="1"/>
  <c r="D59"/>
  <c r="F59" s="1"/>
  <c r="D60"/>
  <c r="F60" s="1"/>
  <c r="D61"/>
  <c r="F61" s="1"/>
  <c r="D62"/>
  <c r="F62" s="1"/>
  <c r="D27"/>
  <c r="D28"/>
  <c r="D29"/>
  <c r="D30"/>
  <c r="D31"/>
  <c r="D32"/>
  <c r="F32" s="1"/>
  <c r="D33"/>
  <c r="O69"/>
  <c r="O42"/>
  <c r="O15"/>
  <c r="F15" i="6"/>
  <c r="F35" s="1"/>
  <c r="F31" i="2" l="1"/>
  <c r="F95" s="1"/>
  <c r="D95"/>
  <c r="F27"/>
  <c r="F91" s="1"/>
  <c r="D91"/>
  <c r="F28"/>
  <c r="F92" s="1"/>
  <c r="D92"/>
  <c r="F33"/>
  <c r="F97" s="1"/>
  <c r="D97"/>
  <c r="F29"/>
  <c r="F93" s="1"/>
  <c r="D93"/>
  <c r="F30"/>
  <c r="F94" s="1"/>
  <c r="D94"/>
  <c r="H79"/>
  <c r="G79" s="1"/>
  <c r="G15"/>
  <c r="I51" i="1"/>
  <c r="M51"/>
  <c r="O79" i="2"/>
  <c r="C23" i="1" l="1"/>
  <c r="D23" s="1"/>
  <c r="F23" s="1"/>
  <c r="G84" i="3"/>
  <c r="G15"/>
  <c r="G16"/>
  <c r="G17"/>
  <c r="G18"/>
  <c r="G19"/>
  <c r="G21"/>
  <c r="G23"/>
  <c r="G25"/>
  <c r="G27"/>
  <c r="G29"/>
  <c r="G32"/>
  <c r="G33"/>
  <c r="G36"/>
  <c r="G38"/>
  <c r="G40"/>
  <c r="G41"/>
  <c r="G42"/>
  <c r="G43"/>
  <c r="G44"/>
  <c r="G46"/>
  <c r="G47"/>
  <c r="G48"/>
  <c r="G49"/>
  <c r="G50"/>
  <c r="G51"/>
  <c r="G52"/>
  <c r="G53"/>
  <c r="G54"/>
  <c r="G55"/>
  <c r="G56"/>
  <c r="G57"/>
  <c r="G58"/>
  <c r="G60"/>
  <c r="G62"/>
  <c r="G64"/>
  <c r="G73"/>
  <c r="G74"/>
  <c r="G75"/>
  <c r="G76"/>
  <c r="G77"/>
  <c r="G78"/>
  <c r="G79"/>
  <c r="G80"/>
  <c r="G81"/>
  <c r="G86"/>
  <c r="G87"/>
  <c r="G88"/>
  <c r="G89"/>
  <c r="G83"/>
  <c r="L90"/>
  <c r="D90"/>
  <c r="C90"/>
  <c r="B90"/>
  <c r="C17" i="1"/>
  <c r="D17" s="1"/>
  <c r="F17" s="1"/>
  <c r="C26"/>
  <c r="D26" s="1"/>
  <c r="F26" s="1"/>
  <c r="C28"/>
  <c r="D28" s="1"/>
  <c r="F28" s="1"/>
  <c r="C35"/>
  <c r="D35" s="1"/>
  <c r="F35" s="1"/>
  <c r="C40"/>
  <c r="D40" s="1"/>
  <c r="F40" s="1"/>
  <c r="C44"/>
  <c r="D44" s="1"/>
  <c r="F44" s="1"/>
  <c r="C45"/>
  <c r="D45" s="1"/>
  <c r="F45" s="1"/>
  <c r="C46"/>
  <c r="D46" s="1"/>
  <c r="F46" s="1"/>
  <c r="C49"/>
  <c r="D49" s="1"/>
  <c r="F49" s="1"/>
  <c r="D48"/>
  <c r="F48" s="1"/>
  <c r="D24"/>
  <c r="F24" s="1"/>
  <c r="D25"/>
  <c r="F25" s="1"/>
  <c r="D27"/>
  <c r="F27" s="1"/>
  <c r="D38"/>
  <c r="F38" s="1"/>
  <c r="D50"/>
  <c r="F50" s="1"/>
  <c r="D20"/>
  <c r="F20" s="1"/>
  <c r="D32"/>
  <c r="F32" s="1"/>
  <c r="D18"/>
  <c r="F18" s="1"/>
  <c r="D19"/>
  <c r="F19" s="1"/>
  <c r="D21"/>
  <c r="F21" s="1"/>
  <c r="D22"/>
  <c r="F22" s="1"/>
  <c r="D29"/>
  <c r="F29" s="1"/>
  <c r="D30"/>
  <c r="F30" s="1"/>
  <c r="D31"/>
  <c r="F31" s="1"/>
  <c r="D33"/>
  <c r="F33" s="1"/>
  <c r="D34"/>
  <c r="F34" s="1"/>
  <c r="D36"/>
  <c r="F36" s="1"/>
  <c r="D37"/>
  <c r="F37" s="1"/>
  <c r="D39"/>
  <c r="F39" s="1"/>
  <c r="D41"/>
  <c r="F41" s="1"/>
  <c r="D42"/>
  <c r="F42" s="1"/>
  <c r="D43"/>
  <c r="F43" s="1"/>
  <c r="D47"/>
  <c r="F47" s="1"/>
  <c r="B51"/>
  <c r="C51" s="1"/>
  <c r="D21" i="2"/>
  <c r="D16"/>
  <c r="F16" s="1"/>
  <c r="D17"/>
  <c r="D18"/>
  <c r="D19"/>
  <c r="D20"/>
  <c r="D22"/>
  <c r="F22" s="1"/>
  <c r="D23"/>
  <c r="D24"/>
  <c r="D25"/>
  <c r="D26"/>
  <c r="F26" s="1"/>
  <c r="D34"/>
  <c r="D35"/>
  <c r="D36"/>
  <c r="F36" s="1"/>
  <c r="D37"/>
  <c r="F37" s="1"/>
  <c r="D38"/>
  <c r="D39"/>
  <c r="D40"/>
  <c r="D41"/>
  <c r="D43"/>
  <c r="F43" s="1"/>
  <c r="D44"/>
  <c r="F44" s="1"/>
  <c r="D45"/>
  <c r="F45" s="1"/>
  <c r="D46"/>
  <c r="F46" s="1"/>
  <c r="D47"/>
  <c r="F47" s="1"/>
  <c r="D48"/>
  <c r="F48" s="1"/>
  <c r="D63"/>
  <c r="F63" s="1"/>
  <c r="D64"/>
  <c r="F64" s="1"/>
  <c r="D65"/>
  <c r="F65" s="1"/>
  <c r="D66"/>
  <c r="F66" s="1"/>
  <c r="D67"/>
  <c r="F67" s="1"/>
  <c r="D68"/>
  <c r="F68" s="1"/>
  <c r="D70"/>
  <c r="D71"/>
  <c r="D72"/>
  <c r="D73"/>
  <c r="D74"/>
  <c r="D75"/>
  <c r="D78"/>
  <c r="B15"/>
  <c r="C15" s="1"/>
  <c r="B42"/>
  <c r="C42" s="1"/>
  <c r="B69"/>
  <c r="C69" s="1"/>
  <c r="F40" l="1"/>
  <c r="F104" s="1"/>
  <c r="D104"/>
  <c r="F25"/>
  <c r="F89" s="1"/>
  <c r="D89"/>
  <c r="F20"/>
  <c r="F84" s="1"/>
  <c r="D84"/>
  <c r="F41"/>
  <c r="F105" s="1"/>
  <c r="D105"/>
  <c r="F17"/>
  <c r="F81" s="1"/>
  <c r="D81"/>
  <c r="F38"/>
  <c r="F102" s="1"/>
  <c r="D102"/>
  <c r="F34"/>
  <c r="F98" s="1"/>
  <c r="D98"/>
  <c r="F23"/>
  <c r="F87" s="1"/>
  <c r="D87"/>
  <c r="F39"/>
  <c r="F103" s="1"/>
  <c r="D103"/>
  <c r="F35"/>
  <c r="F99" s="1"/>
  <c r="D99"/>
  <c r="F24"/>
  <c r="F88" s="1"/>
  <c r="D88"/>
  <c r="F19"/>
  <c r="F83" s="1"/>
  <c r="D83"/>
  <c r="F21"/>
  <c r="F85" s="1"/>
  <c r="D85"/>
  <c r="F18"/>
  <c r="F82" s="1"/>
  <c r="D82"/>
  <c r="F78"/>
  <c r="F106" s="1"/>
  <c r="D106"/>
  <c r="F72"/>
  <c r="F90" s="1"/>
  <c r="D90"/>
  <c r="F73"/>
  <c r="F96" s="1"/>
  <c r="D96"/>
  <c r="F74"/>
  <c r="F100" s="1"/>
  <c r="D100"/>
  <c r="F70"/>
  <c r="F80" s="1"/>
  <c r="D80"/>
  <c r="F75"/>
  <c r="F101" s="1"/>
  <c r="D101"/>
  <c r="F71"/>
  <c r="F86" s="1"/>
  <c r="D86"/>
  <c r="D42"/>
  <c r="E42" s="1"/>
  <c r="F42"/>
  <c r="D69"/>
  <c r="E69" s="1"/>
  <c r="D15"/>
  <c r="E15" s="1"/>
  <c r="B79"/>
  <c r="C79" s="1"/>
  <c r="D51" i="1"/>
  <c r="F51"/>
  <c r="E51" s="1"/>
  <c r="O90" i="3"/>
  <c r="G90"/>
  <c r="F15" i="2" l="1"/>
  <c r="F69"/>
  <c r="F79" s="1"/>
  <c r="D79"/>
  <c r="E79" s="1"/>
</calcChain>
</file>

<file path=xl/sharedStrings.xml><?xml version="1.0" encoding="utf-8"?>
<sst xmlns="http://schemas.openxmlformats.org/spreadsheetml/2006/main" count="2135" uniqueCount="1910">
  <si>
    <t>из них - занято</t>
  </si>
  <si>
    <t>Итого</t>
  </si>
  <si>
    <t>Всего развернуто пациенто-мест</t>
  </si>
  <si>
    <t>Число смен работы (по приказу)</t>
  </si>
  <si>
    <t>Исполнитель</t>
  </si>
  <si>
    <t>(подпись)</t>
  </si>
  <si>
    <t>№ телефона</t>
  </si>
  <si>
    <t>(Фамилия, инициалы)</t>
  </si>
  <si>
    <t>(Ф. И. О. полностью)</t>
  </si>
  <si>
    <t>(должность)</t>
  </si>
  <si>
    <t>При стационаре:</t>
  </si>
  <si>
    <t>При поликлинике:</t>
  </si>
  <si>
    <t>На дому:</t>
  </si>
  <si>
    <t>терапевт участковый</t>
  </si>
  <si>
    <t>терапевт</t>
  </si>
  <si>
    <t>педиатр</t>
  </si>
  <si>
    <t>Количество дней работы в году - 250, 300, 340(330)</t>
  </si>
  <si>
    <t>педиатр участковый</t>
  </si>
  <si>
    <t>Наименование медицинской организации</t>
  </si>
  <si>
    <t>Код МО</t>
  </si>
  <si>
    <t>Руководитель</t>
  </si>
  <si>
    <t>М.П.</t>
  </si>
  <si>
    <t>Профили коек</t>
  </si>
  <si>
    <t>Количество штатных должностей врачей</t>
  </si>
  <si>
    <t>офтальмолог глаукомного кабинета</t>
  </si>
  <si>
    <t>педиатр участковый (женщина, сельская местность)</t>
  </si>
  <si>
    <t>терапевт участковый (женщина, сельская местность)</t>
  </si>
  <si>
    <t>Функция врачебной должности</t>
  </si>
  <si>
    <t>оказание первичной медико-санитарной помощи</t>
  </si>
  <si>
    <t>Таблица 1</t>
  </si>
  <si>
    <t>Таблица 2</t>
  </si>
  <si>
    <t>Таблица 3</t>
  </si>
  <si>
    <t>Таблица 4</t>
  </si>
  <si>
    <t>кардиология</t>
  </si>
  <si>
    <t>ревматология</t>
  </si>
  <si>
    <t>гастроэнтерология</t>
  </si>
  <si>
    <t>пульмонология</t>
  </si>
  <si>
    <t>эндокринология</t>
  </si>
  <si>
    <t>нефрология</t>
  </si>
  <si>
    <t>гематология</t>
  </si>
  <si>
    <t>аллергология и иммунология</t>
  </si>
  <si>
    <t>педиатрия</t>
  </si>
  <si>
    <t>терапия</t>
  </si>
  <si>
    <t>неонатология</t>
  </si>
  <si>
    <t>травматология и ортопедия 
(травматологические)</t>
  </si>
  <si>
    <t>травматология и ортопедия 
(ортопедические)</t>
  </si>
  <si>
    <t>урология (в т.ч. детская)</t>
  </si>
  <si>
    <t>нейрохирургия</t>
  </si>
  <si>
    <t>хирургия (комбустиология)</t>
  </si>
  <si>
    <t>торакальная хирургия</t>
  </si>
  <si>
    <t>колопроктология</t>
  </si>
  <si>
    <t>сердечно-сосудистая хирургия 
(кардиохирургические)</t>
  </si>
  <si>
    <t>сердечно-сосудистая хирургия 
(сосудистой хирургии)</t>
  </si>
  <si>
    <t>хирургия (в т.ч. абдоминальная)</t>
  </si>
  <si>
    <t>акушерство и гинекология 
(гинекологические)</t>
  </si>
  <si>
    <t>оториноларингология</t>
  </si>
  <si>
    <t>офтальмология</t>
  </si>
  <si>
    <t>неврология</t>
  </si>
  <si>
    <t>дерматовенерология (дерматологические)</t>
  </si>
  <si>
    <t>инфекционные болезни</t>
  </si>
  <si>
    <t>акушерство и гинекология 
(для беременных и рожениц)</t>
  </si>
  <si>
    <t>акушерство и гинекология 
(патологии беременности)</t>
  </si>
  <si>
    <t>медицинская реабилитация</t>
  </si>
  <si>
    <t>Количество случаев госпитализации</t>
  </si>
  <si>
    <t>Количество койко-дней</t>
  </si>
  <si>
    <t>токсикология</t>
  </si>
  <si>
    <t>гериатр</t>
  </si>
  <si>
    <t>стоматолог терапевт</t>
  </si>
  <si>
    <t>стоматолог детский</t>
  </si>
  <si>
    <t>Количество пациенто-дней</t>
  </si>
  <si>
    <t>перитонеальный диализ</t>
  </si>
  <si>
    <t>оказание консультативной помощи</t>
  </si>
  <si>
    <t>гериатрия</t>
  </si>
  <si>
    <t>в том числе</t>
  </si>
  <si>
    <t>Количество аппаратов</t>
  </si>
  <si>
    <t>Количество исследований аппаратом в смену</t>
  </si>
  <si>
    <t>Количество смен работы аппарата в день</t>
  </si>
  <si>
    <t>Количество дней работы аппарата в год</t>
  </si>
  <si>
    <t>Всего</t>
  </si>
  <si>
    <t>челюстно-лицевая хирургия, стоматология</t>
  </si>
  <si>
    <t>онкология, радиология и радиотерапия</t>
  </si>
  <si>
    <t>акушерство и гинекология</t>
  </si>
  <si>
    <t>сердечно-сосудистая хирургия</t>
  </si>
  <si>
    <t>травматология и ортопедия</t>
  </si>
  <si>
    <t>хирургия (в т.ч. детская)</t>
  </si>
  <si>
    <t>акушерство и гинекология (ЭКО)</t>
  </si>
  <si>
    <t>случаев госпитализации, всего</t>
  </si>
  <si>
    <t>дети</t>
  </si>
  <si>
    <t>взрослые</t>
  </si>
  <si>
    <t>Количество случаев лечения</t>
  </si>
  <si>
    <t>случаев лечения, всего</t>
  </si>
  <si>
    <t>акушер-гинеколог (взрослые)</t>
  </si>
  <si>
    <t>акушер-гинеколог (дети)</t>
  </si>
  <si>
    <t>аллерголог-иммунолог (взрослые)</t>
  </si>
  <si>
    <t>аллерголог-иммунолог (дети)</t>
  </si>
  <si>
    <t>врач ЛФК (взрослые)</t>
  </si>
  <si>
    <t>врач ЛФК (дети)</t>
  </si>
  <si>
    <t>врач общей практики (взрослые)</t>
  </si>
  <si>
    <t>врач общей практики (дети)</t>
  </si>
  <si>
    <t>врач Центра здоровья (взрослые)</t>
  </si>
  <si>
    <t>врач Центра здоровья (дети)</t>
  </si>
  <si>
    <t>гастроэнтеролог (взрослые)</t>
  </si>
  <si>
    <t>гастроэнтеролог (дети)</t>
  </si>
  <si>
    <t>гематолог (взрослые)</t>
  </si>
  <si>
    <t>гематолог (дети)</t>
  </si>
  <si>
    <t>дерматолог (взрослые)</t>
  </si>
  <si>
    <t>дерматолог (дети)</t>
  </si>
  <si>
    <t>инфекционист (взрослые)</t>
  </si>
  <si>
    <t>инфекционист (дети)</t>
  </si>
  <si>
    <t>кардиолог (взрослые)</t>
  </si>
  <si>
    <t>кардиолог (дети)</t>
  </si>
  <si>
    <t>колопроктолог (взрослые)</t>
  </si>
  <si>
    <t>колопроктолог (дети)</t>
  </si>
  <si>
    <t>невролог (взрослые)</t>
  </si>
  <si>
    <t>невролог (дети)</t>
  </si>
  <si>
    <t>нейрохирург (взрослые)</t>
  </si>
  <si>
    <t>нейрохирург (дети)</t>
  </si>
  <si>
    <t>нефролог (взрослые)</t>
  </si>
  <si>
    <t>нефролог (дести)</t>
  </si>
  <si>
    <t>онколог (взрослые)</t>
  </si>
  <si>
    <t>онколог (дети)</t>
  </si>
  <si>
    <t>отоларинголог (взрослые)</t>
  </si>
  <si>
    <t>отоларинголог (дети)</t>
  </si>
  <si>
    <t>офтальмолог (взрослые)</t>
  </si>
  <si>
    <t>офтальмолог (дети)</t>
  </si>
  <si>
    <t>пульмонолог (взрослые)</t>
  </si>
  <si>
    <t>пульмонолог (дети)</t>
  </si>
  <si>
    <t>ревматолог (взрослые)</t>
  </si>
  <si>
    <t>ревматолог (дети)</t>
  </si>
  <si>
    <t>рефлексотерапевт (взрослые)</t>
  </si>
  <si>
    <t>рефлексотерапевт (дети)</t>
  </si>
  <si>
    <t>сосудистый хирург (взрослые)</t>
  </si>
  <si>
    <t>сосудистый хирург (дети)</t>
  </si>
  <si>
    <t>сурдолог (взрослые)</t>
  </si>
  <si>
    <t>сурдолог (дети)</t>
  </si>
  <si>
    <t>травматолог-ортопед (взрослые)</t>
  </si>
  <si>
    <t>травматолог-ортопед (дети)</t>
  </si>
  <si>
    <t>уролог (взрослые)</t>
  </si>
  <si>
    <t>уролог (дети)</t>
  </si>
  <si>
    <t>физиотерапевт (взрослые)</t>
  </si>
  <si>
    <t>физиотерапевт (дети)</t>
  </si>
  <si>
    <t>хирург (взрослые)</t>
  </si>
  <si>
    <t>хирург (дети)</t>
  </si>
  <si>
    <t>эндокринолог (взрослые)</t>
  </si>
  <si>
    <t>эндокринолог (дети)</t>
  </si>
  <si>
    <t>фельдшер, акушерка ФАПа, ВА (взрослые)</t>
  </si>
  <si>
    <t>фельдшер, акушерка ФАПа, ВА (дети)</t>
  </si>
  <si>
    <t>посещений, всего</t>
  </si>
  <si>
    <t>Исследование (аппарат)</t>
  </si>
  <si>
    <t>стоматолог ортодонт (дети)</t>
  </si>
  <si>
    <t>стоматолог хирург (взрослые)</t>
  </si>
  <si>
    <t>стоматолог хирург (дети)</t>
  </si>
  <si>
    <t>стоматолог общей практики (взрослые)</t>
  </si>
  <si>
    <t>стоматолог общей практики (дети)</t>
  </si>
  <si>
    <t>гигиенист стоматологический (взрослые)</t>
  </si>
  <si>
    <t>гигиенист стоматологический (дети)</t>
  </si>
  <si>
    <t>зубной врач (взрослые)</t>
  </si>
  <si>
    <t>зубной врач (дети)</t>
  </si>
  <si>
    <t>Информация для формирования объемов стационарной медицинской помощи, предоставляемой в рамках ТП ОМС на 2018 год</t>
  </si>
  <si>
    <t>Реестровый №</t>
  </si>
  <si>
    <t>Финансирование, тыс. рублей</t>
  </si>
  <si>
    <r>
      <t xml:space="preserve">Уровень оказания медицинской помощи 
(1, 2 или 3) </t>
    </r>
    <r>
      <rPr>
        <b/>
        <sz val="8"/>
        <color indexed="10"/>
        <rFont val="Times New Roman"/>
        <family val="1"/>
        <charset val="204"/>
      </rPr>
      <t>Заполнять обязательно!</t>
    </r>
  </si>
  <si>
    <t>Количество случаев лечения, всего</t>
  </si>
  <si>
    <t>Информация для формирования объемов стационарозамещающей медицинской помощи, предоставляемой в рамках ТП ОМС на 2018 год</t>
  </si>
  <si>
    <t>количество посещений с профилактическими и иными целями</t>
  </si>
  <si>
    <t>количество посещений при оказании медицинскуой помощи в неотложной форме</t>
  </si>
  <si>
    <t>количество обращений по поводу заболевания</t>
  </si>
  <si>
    <t>Информация для формирования объемов амбулаторной медицинской помощи, предоставляемой в рамках ТП ОМС на 2018 год</t>
  </si>
  <si>
    <t>Информация для формирования объемов диагностических исследований, предоставляемых в рамках ТП ОМС на 2018 год</t>
  </si>
  <si>
    <t>Таблица 1.1</t>
  </si>
  <si>
    <t>(наименование медицинской организации)</t>
  </si>
  <si>
    <t>Код КСГ</t>
  </si>
  <si>
    <t>Наименование КСГ</t>
  </si>
  <si>
    <t>№ КСГ МЗ РФ</t>
  </si>
  <si>
    <t>Законченный случай госпитализации при беременности без патологии, дородовой госпитализации в отделение сестринского ухода</t>
  </si>
  <si>
    <t>Законченный случай госпитализации при проведении кесарева сечения</t>
  </si>
  <si>
    <t>Законченный случай госпитализации при осложнениях послеродового периода</t>
  </si>
  <si>
    <t>Законченный случай госпитализации при послеродовом сепсисе</t>
  </si>
  <si>
    <t>Законченный случай госпитализации при воспалительных болезнях женских половых органов</t>
  </si>
  <si>
    <t>Законченный случай госпитализации при других болезнях, врожденных аномалиях, повреждениях женских половых органов</t>
  </si>
  <si>
    <t>Законченный случай госпитализации при проведении операций на женских половых органах (уровень 1)</t>
  </si>
  <si>
    <t>Законченный случай госпитализации при проведении операций на женских половых органах (уровень 2)</t>
  </si>
  <si>
    <t>Законченный случай госпитализации при проведении операций на женских половых органах (уровень 3)</t>
  </si>
  <si>
    <t>Законченный случай госпитализации при проведении операций на женских половых органах (уровень 4)</t>
  </si>
  <si>
    <t>Законченный случай госпитализации при нарушениях с вовлечением иммунного механизма</t>
  </si>
  <si>
    <t>Законченный случай госпитализации при ангионевротическом отеке, анафилактическом шоке</t>
  </si>
  <si>
    <t>Законченный случай госпитализации при воспалительных заболеваниях кишечника</t>
  </si>
  <si>
    <t>Законченный случай госпитализации при болезнях печени, невирусных (уровень 1)</t>
  </si>
  <si>
    <t>Законченный случай госпитализации при болезнях печени, невирусных (уровень 2)</t>
  </si>
  <si>
    <t>Законченный случай госпитализации при болезнях поджелудочной железы</t>
  </si>
  <si>
    <t>Законченный случай госпитализации при нарушениях свертываемости крови</t>
  </si>
  <si>
    <t>Законченный случай госпитализации при других болезнях крови и кроветворных органов</t>
  </si>
  <si>
    <t>Законченный случай госпитализации при редких и тяжелых дерматозах</t>
  </si>
  <si>
    <t>Законченный случай госпитализации при среднетяжелых дерматозах</t>
  </si>
  <si>
    <t>Законченный случай госпитализации при врожденных аномалиях сердечно-сосудистой системы, дети</t>
  </si>
  <si>
    <t>Законченный случай госпитализации при проведении операций на мужских половых органах, дети (уровень 1)</t>
  </si>
  <si>
    <t>Законченный случай госпитализации при проведении операций на мужских половых органах, дети (уровень 2)</t>
  </si>
  <si>
    <t>Законченный случай госпитализации при проведении операций на мужских половых органах, дети (уровень 3)</t>
  </si>
  <si>
    <t>Законченный случай госпитализации при проведении операций на мужских половых органах, дети (уровень 4)</t>
  </si>
  <si>
    <t>Законченный случай госпитализации при проведении операций на почке и мочевыделительной системе, дети (уровень 5)</t>
  </si>
  <si>
    <t>Законченный случай госпитализации при проведении операций на почке и мочевыделительной системе, дети (уровень 6)</t>
  </si>
  <si>
    <t>Законченный случай госпитализации при проведении операций по поводу грыж, дети (уровень 1)</t>
  </si>
  <si>
    <t>Законченный случай госпитализации при проведении операций по поводу грыж, дети (уровень 2)</t>
  </si>
  <si>
    <t>Законченный случай госпитализации при проведении операций по поводу грыж, дети (уровень 3)</t>
  </si>
  <si>
    <t>Законченный случай госпитализации при сахарном диабете, дети</t>
  </si>
  <si>
    <t>Законченный случай госпитализации при заболеваниях гипофиза, дети</t>
  </si>
  <si>
    <t>Законченный случай госпитализации при кишечных инфекциях, взрослые</t>
  </si>
  <si>
    <t>Законченный случай госпитализации при кишечных инфекциях, дети</t>
  </si>
  <si>
    <t>Законченный случай госпитализации при вирусном гепатите остром</t>
  </si>
  <si>
    <t>Законченный случай госпитализации при вирусном гепатите хроническом</t>
  </si>
  <si>
    <t>Законченный случай госпитализации при сепсисе, взрослые</t>
  </si>
  <si>
    <t>Законченный случай госпитализации при сепсисе, дети</t>
  </si>
  <si>
    <t>Законченный случай госпитализации при других инфекционных и паразитарных болезнях, взрослые</t>
  </si>
  <si>
    <t>Законченный случай госпитализации при других инфекционных и паразитарных болезнях, дети</t>
  </si>
  <si>
    <t>Законченный случай госпитализации при респираторных инфекциях верхних дыхательных путей с осложнениями, взрослые</t>
  </si>
  <si>
    <t>Законченный случай госпитализации при респираторных инфекциях верхних дыхательных путей, дети</t>
  </si>
  <si>
    <t>Законченный случай госпитализации при клещевом энцефалите</t>
  </si>
  <si>
    <t>Законченный случай госпитализации при проведении операций на кишечнике и анальной области (уровень 1)</t>
  </si>
  <si>
    <t>Законченный случай госпитализации при проведении операций на кишечнике и анальной области (уровень 2)</t>
  </si>
  <si>
    <t>Законченный случай госпитализации при проведении операций на кишечнике и анальной области (уровень 3)</t>
  </si>
  <si>
    <t>Законченный случай госпитализации при воспалительных заболеваниях ЦНС, взрослые</t>
  </si>
  <si>
    <t>Законченный случай госпитализации при воспалительных заболеваниях ЦНС, дети</t>
  </si>
  <si>
    <t>Законченный случай госпитализации при дегенеративных болезнях нервной системы</t>
  </si>
  <si>
    <t>Законченный случай госпитализации при демиелинизирующих болезнях нервной системы</t>
  </si>
  <si>
    <t>Законченный случай госпитализации при расстройствах периферической нервной системы</t>
  </si>
  <si>
    <t>Законченный случай госпитализации при других нарушениях нервной системы (уровень 1)</t>
  </si>
  <si>
    <t>Законченный случай госпитализации при других нарушениях нервной системы (уровень 2)</t>
  </si>
  <si>
    <t>Законченный случай госпитализации при транзиторных ишемических приступах, сосудистых мозговых синдромах</t>
  </si>
  <si>
    <t>Законченный случай госпитализации при кровоизлиянии в мозг</t>
  </si>
  <si>
    <t>Законченный случай госпитализации при других цереброваскулярных болезнях</t>
  </si>
  <si>
    <t>Законченный случай госпитализации при травмах позвоночника</t>
  </si>
  <si>
    <t>Законченный случай госпитализации при сотрясении головного мозга</t>
  </si>
  <si>
    <t>Законченный случай госпитализации при переломах черепа, внутричерепной травме</t>
  </si>
  <si>
    <t>Законченный случай госпитализации при проведении операций на центральной нервной системе и головном мозге (уровень 1)</t>
  </si>
  <si>
    <t>Законченный случай госпитализации при проведении операций на центральной нервной системе и головном мозге (уровень 2)</t>
  </si>
  <si>
    <t>Законченный случай госпитализации при проведении операций на периферической нервной системе (уровень 1)</t>
  </si>
  <si>
    <t>Законченный случай госпитализации при проведении операций на периферической нервной системе (уровень 2)</t>
  </si>
  <si>
    <t>Законченный случай госпитализации при проведении операций на периферической нервной системе (уровень 3)</t>
  </si>
  <si>
    <t>Законченный случай госпитализации при доброкачественных новообразованиях нервной системы</t>
  </si>
  <si>
    <t>Законченный случай госпитализации при малой массе тела при рождении, недоношенности</t>
  </si>
  <si>
    <t>Законченный случай госпитализации при крайне малой массе тела при рождении, крайней незрелости</t>
  </si>
  <si>
    <t>Законченный случай госпитализации при лечении новорожденных с тяжелой патологией с применением аппаратных методов поддержки или замещения витальных функций</t>
  </si>
  <si>
    <t>Законченный случай госпитализации при других нарушениях, возникших в перинатальном периоде (уровень 1)</t>
  </si>
  <si>
    <t>Законченный случай госпитализации при других нарушениях, возникших в перинатальном периоде (уровень 2)</t>
  </si>
  <si>
    <t>Законченный случай госпитализации при других нарушениях, возникших в перинатальном периоде (уровень 3)</t>
  </si>
  <si>
    <t>Законченный случай госпитализации при почечной недостаточности</t>
  </si>
  <si>
    <t>Законченный случай госпитализации при гломерулярных болезнях</t>
  </si>
  <si>
    <t>Законченный случай госпитализации при проведении операций на женских половых органах при злокачественных новообразованиях (уровень 2)</t>
  </si>
  <si>
    <t>Законченный случай госпитализации при проведении операций при злокачественных новообразованиях почки и мочевыделительной системы (уровень 1)</t>
  </si>
  <si>
    <t>Законченный случай госпитализации при проведении операций при злокачественных новообразованиях кожи (уровень 1)</t>
  </si>
  <si>
    <t>Законченный случай госпитализации при проведении операций при злокачественных новообразованиях кожи (уровень 2)</t>
  </si>
  <si>
    <t>Законченный случай госпитализации при проведении других операций при злокачественном новообразовании брюшной полости</t>
  </si>
  <si>
    <t>Законченный случай госпитализации при злокачественном новообразовании без специального противоопухолевого лечения</t>
  </si>
  <si>
    <t>Законченный случай госпитализации при проведении операций на нижних дыхательных путях и легочной ткани при злокачественных новообразованиях (уровень 1)</t>
  </si>
  <si>
    <t>Законченный случай госпитализации при проведении операций на нижних дыхательных путях и легочной ткани при злокачественных новообразованиях (уровень 2)</t>
  </si>
  <si>
    <t>Законченный случай госпитализации при проведении операций при злокачественных новообразованиях мужских половых органов (уровень 1)</t>
  </si>
  <si>
    <t>Законченный случай госпитализации при проведении операций при злокачественных новообразованиях мужских половых органов (уровень 2)</t>
  </si>
  <si>
    <t>Законченный случай госпитализации при проведении лекарственной терапии при остром лейкозе, взрослые</t>
  </si>
  <si>
    <t>Законченный случай госпитализации при проведении лекарственной терапии при других злокачественных новообразованиях лимфоидной и кроветворной тканей, взрослые</t>
  </si>
  <si>
    <t>Законченный случай госпитализации при проведении лекарственной терапии при злокачественных новообразованиях других локализаций (кроме лимфоидной и кроветворной тканей) (уровень 1)</t>
  </si>
  <si>
    <t>Законченный случай госпитализации при проведении лекарственной терапии при злокачественных новообразованиях других локализаций (кроме лимфоидной и кроветворной тканей) (уровень 2)</t>
  </si>
  <si>
    <t>Законченный случай госпитализации при проведении лекарственной терапии злокачественных новообразований с применением моноклональных антител, ингибиторов протеинкиназы</t>
  </si>
  <si>
    <t>Законченный случай госпитализации при проведении лучевой терапии (уровень 2)</t>
  </si>
  <si>
    <t>Законченный случай госпитализации при проведении лучевой терапии (уровень 3)</t>
  </si>
  <si>
    <t>Законченный случай госпитализации при доброкачественных новообразованиях, новообразованиях in situ уха, горла, носа, полости рта</t>
  </si>
  <si>
    <t>Законченный случай госпитализации при среднем отите, мастоидите, нарушениях вестибулярной функции</t>
  </si>
  <si>
    <t>Законченный случай госпитализации при других болезнях уха</t>
  </si>
  <si>
    <t>Законченный случай госпитализации при других болезнях и врожденных аномалиях верхних дыхательных путей, симптомах и признаках, относящихся к органам дыхания, нарушениях речи</t>
  </si>
  <si>
    <t>Законченный случай госпитализации при проведении операций на органе зрения (уровень 1)</t>
  </si>
  <si>
    <t>Законченный случай госпитализации при проведении операций на органе зрения (уровень 2)</t>
  </si>
  <si>
    <t>Законченный случай госпитализации при проведении операций на органе зрения (уровень 3)</t>
  </si>
  <si>
    <t>Законченный случай госпитализации при проведении операций на органе зрения (уровень 5)</t>
  </si>
  <si>
    <t>Законченный случай госпитализации при проведении операций на органе зрения (уровень 6)</t>
  </si>
  <si>
    <t>Законченный случай госпитализации при болезнях глаза</t>
  </si>
  <si>
    <t>Законченный случай госпитализации при травмах глаза</t>
  </si>
  <si>
    <t>Законченный случай госпитализации при нарушениях всасывания, дети</t>
  </si>
  <si>
    <t>Законченный случай госпитализации при других болезнях органов пищеварения, дети</t>
  </si>
  <si>
    <t>Законченный случай госпитализации при воспалительных артропатиях, спондилопатиях, дети</t>
  </si>
  <si>
    <t>Законченный случай госпитализации при врожденных аномалиях головного и спинного мозга, дети</t>
  </si>
  <si>
    <t>Законченный случай госпитализации при других болезнях органов дыхания</t>
  </si>
  <si>
    <t>Законченный случай госпитализации при интерстициальных болезнях легких, врожденных аномалиях развития легких, бронхо-легочной дисплазии, дети</t>
  </si>
  <si>
    <t>Законченный случай госпитализации при астме, взрослые</t>
  </si>
  <si>
    <t>Законченный случай госпитализации при астме, дети</t>
  </si>
  <si>
    <t>Законченный случай госпитализации при системных поражениях соединительной ткани</t>
  </si>
  <si>
    <t>Законченный случай госпитализации при артропатиях и спондилопатиях</t>
  </si>
  <si>
    <t>Законченный случай госпитализации при ревматических болезнях сердца (уровень 1)</t>
  </si>
  <si>
    <t>Законченный случай госпитализации при ревматических болезнях сердца (уровень 2)</t>
  </si>
  <si>
    <t>Законченный случай госпитализации при флебите и тромбофлебите, варикозном расширении вен нижних конечностей</t>
  </si>
  <si>
    <t>Законченный случай госпитализации при других болезнях, врожденных аномалиях вен</t>
  </si>
  <si>
    <t>Законченный случай госпитализации при болезнях артерий, артериол и капилляров</t>
  </si>
  <si>
    <t>Законченный случай госпитализации при проведении операций на сердце и коронарных сосудах (уровень 1)</t>
  </si>
  <si>
    <t>Законченный случай госпитализации при проведении операций на сердце и коронарных сосудах (уровень 2)</t>
  </si>
  <si>
    <t>Законченный случай госпитализации при проведении операций на сердце и коронарных сосудах (уровень 3)</t>
  </si>
  <si>
    <t>Законченный случай госпитализации при проведении операций на сосудах (уровень 1)</t>
  </si>
  <si>
    <t>Законченный случай госпитализации при проведении операций на сосудах (уровень 2)</t>
  </si>
  <si>
    <t>Законченный случай госпитализации при проведении операций на сосудах (уровень 3)</t>
  </si>
  <si>
    <t>Законченный случай госпитализации при проведении операций на сосудах (уровень 4)</t>
  </si>
  <si>
    <t>Законченный случай госпитализации при проведении операций на сосудах (уровень 5)</t>
  </si>
  <si>
    <t>Законченный случай госпитализации при болезнях полости рта, слюнных желез и челюстей, врожденных аномалиях лица и шеи, дети</t>
  </si>
  <si>
    <t>Законченный случай госпитализации при новообразованиях доброкачественных, in situ, неопределенного и неуточненного характера органов пищеварения</t>
  </si>
  <si>
    <t>Законченный случай госпитализации при других болезнях органов пищеварения, взрослые</t>
  </si>
  <si>
    <t>Законченный случай госпитализации при ХОБЛ, эмфиземе, бронхоэктатической болезни</t>
  </si>
  <si>
    <t>Законченный случай госпитализации при отравлениях и других воздействиях внешних причин (уровень 1)</t>
  </si>
  <si>
    <t>Законченный случай госпитализации при тубулоинтерстициальных болезнях почек, других болезнях мочевой системы</t>
  </si>
  <si>
    <t>Законченный случай госпитализации в диагностических целях с постановкой/подтверждением диагноза злокачественного новообразования</t>
  </si>
  <si>
    <t>Законченный случай госпитализации при гнойных состояниях нижних дыхательных путей</t>
  </si>
  <si>
    <t>Законченный случай госпитализации при проведении операций на нижних дыхательных путях и легочной ткани, органах средостения (уровень 1)</t>
  </si>
  <si>
    <t>Законченный случай госпитализации при проведении операций на нижних дыхательных путях и легочной ткани, органах средостения (уровень 2)</t>
  </si>
  <si>
    <t>Законченный случай госпитализации при проведении операций на нижних дыхательных путях и легочной ткани, органах средостения (уровень 3)</t>
  </si>
  <si>
    <t>Законченный случай госпитализации при проведении операций на нижних дыхательных путях и легочной ткани, органах средостения (уровень 4)</t>
  </si>
  <si>
    <t>Законченный случай госпитализации при приобретенных и врожденных костно-мышечных деформациях</t>
  </si>
  <si>
    <t>Законченный случай госпитализации при переломах шейки бедра и костей таза</t>
  </si>
  <si>
    <t>Законченный случай госпитализации при переломах бедренной кости, других травмах области бедра и тазобедренного сустава</t>
  </si>
  <si>
    <t>Законченный случай госпитализации при переломах, вывихах, растяжениях области грудной клетки, верхней конечности и стопы</t>
  </si>
  <si>
    <t>Законченный случай госпитализации при переломах, вывихах, растяжениях области колена и голени</t>
  </si>
  <si>
    <t>Законченный случай госпитализации при множественных переломах, травматических ампутациях, размозжениях и последствиях травм</t>
  </si>
  <si>
    <t>Законченный случай госпитализации при тяжелой множественной и сочетанной травме (политравме)</t>
  </si>
  <si>
    <t>Законченный случай госпитализации при проведении операций на костно-мышечной системе и суставах (уровень 1)</t>
  </si>
  <si>
    <t>Законченный случай госпитализации при проведении операций на костно-мышечной системе и суставах (уровень 2)</t>
  </si>
  <si>
    <t>Законченный случай госпитализации при проведении операций на костно-мышечной системе и суставах (уровень 3)</t>
  </si>
  <si>
    <t>Законченный случай госпитализации при проведении операций на костно-мышечной системе и суставах (уровень 4)</t>
  </si>
  <si>
    <t>Законченный случай госпитализации при проведении операций на костно-мышечной системе и суставах (уровень 5)</t>
  </si>
  <si>
    <t>Законченный случай госпитализации при доброкачественных новообразованиях, новообразованиях in situ, неопределенного и неизвестного характера мочевых органов и мужских половых органов</t>
  </si>
  <si>
    <t>Законченный случай госпитализации при других болезнях, врожденных аномалиях, повреждениях мочевой системы и мужских половых органов</t>
  </si>
  <si>
    <t>Законченный случай госпитализации при проведении операций на мужских половых органах, взрослые (уровень 2)</t>
  </si>
  <si>
    <t>Законченный случай госпитализации при проведении операций на мужских половых органах, взрослые (уровень 3)</t>
  </si>
  <si>
    <t>Законченный случай госпитализации при проведении операций на мужских половых органах, взрослые (уровень 4)</t>
  </si>
  <si>
    <t>Законченный случай госпитализации при проведении операций на почке и мочевыделительной системе, взрослые (уровень 1)</t>
  </si>
  <si>
    <t>Законченный случай госпитализации при проведении операций на почке и мочевыделительной системе, взрослые (уровень 2)</t>
  </si>
  <si>
    <t>Законченный случай госпитализации при проведении операций на почке и мочевыделительной системе, взрослые (уровень 3)</t>
  </si>
  <si>
    <t>Законченный случай госпитализации при проведении операций на почке и мочевыделительной системе, взрослые (уровень 4)</t>
  </si>
  <si>
    <t>Законченный случай госпитализации при проведении операций на почке и мочевыделительной системе, взрослые (уровень 5)</t>
  </si>
  <si>
    <t>Законченный случай госпитализации при проведении операций на почке и мочевыделительной системе, взрослые (уровень 6)</t>
  </si>
  <si>
    <t>Законченный случай госпитализации при болезнях лимфатических сосудов и лимфатических узлов</t>
  </si>
  <si>
    <t>Законченный случай госпитализации при проведении операций на коже, подкожной клетчатке, придатках кожи (уровень 2)</t>
  </si>
  <si>
    <t>Законченный случай госпитализации при проведении операций на коже, подкожной клетчатке, придатках кожи (уровень 4)</t>
  </si>
  <si>
    <t>Законченный случай госпитализации при проведении операций на органах кроветворения и иммунной системы (уровень 1)</t>
  </si>
  <si>
    <t>Законченный случай госпитализации при проведении операций на органах кроветворения и иммунной системы (уровень 3)</t>
  </si>
  <si>
    <t>Законченный случай госпитализации при проведении операций на эндокринных железах кроме гипофиза (уровень 1)</t>
  </si>
  <si>
    <t>Законченный случай госпитализации при проведении операций на эндокринных железах кроме гипофиза (уровень 2)</t>
  </si>
  <si>
    <t>Законченный случай госпитализации при доброкачественных новообразованиях костно-мышечной системы и соединительной ткани</t>
  </si>
  <si>
    <t>Законченный случай госпитализации при доброкачественных новообразованиях, новообразованиях in situ кожи, жировой ткани</t>
  </si>
  <si>
    <t>Законченный случай госпитализации при проведении операций на молочной железе (кроме злокачественных новообразований)</t>
  </si>
  <si>
    <t>Законченный случай госпитализации при проведении операций на желчном пузыре и желчевыводящих путях (уровень 1)</t>
  </si>
  <si>
    <t>Законченный случай госпитализации при проведении операций на желчном пузыре и желчевыводящих путях (уровень 2)</t>
  </si>
  <si>
    <t>Законченный случай госпитализации при проведении операций на желчном пузыре и желчевыводящих путях (уровень 3)</t>
  </si>
  <si>
    <t>Законченный случай госпитализации при проведении операций на желчном пузыре и желчевыводящих путях (уровень 4)</t>
  </si>
  <si>
    <t>Законченный случай госпитализации при проведении операций на печени и поджелудочной железе (уровень 1)</t>
  </si>
  <si>
    <t>Законченный случай госпитализации при проведении операций на печени и поджелудочной железе (уровень 2)</t>
  </si>
  <si>
    <t>Законченный случай госпитализации при панкреатите, хирургическое лечение</t>
  </si>
  <si>
    <t>Законченный случай госпитализации при проведении операций на пищеводе, желудке, двенадцатиперстной кишке (уровень 1)</t>
  </si>
  <si>
    <t>Законченный случай госпитализации при проведении операций на пищеводе, желудке, двенадцатиперстной кишке (уровень 2)</t>
  </si>
  <si>
    <t>Законченный случай госпитализации при проведении операций на пищеводе, желудке, двенадцатиперстной кишке (уровень 3)</t>
  </si>
  <si>
    <t>Законченный случай госпитализации при других операциях на органах брюшной полости (уровень 1)</t>
  </si>
  <si>
    <t>Законченный случай госпитализации при других операциях на органах брюшной полости (уровень 2)</t>
  </si>
  <si>
    <t>Законченный случай госпитализации при других операциях на органах брюшной полости (уровень 3)</t>
  </si>
  <si>
    <t>Законченный случай госпитализации при отморожениях (уровень 1)</t>
  </si>
  <si>
    <t>Законченный случай госпитализации при отморожениях (уровень 2)</t>
  </si>
  <si>
    <t>Законченный случай госпитализации при ожогах (уровень 1)</t>
  </si>
  <si>
    <t>Законченный случай госпитализации при ожогах (уровень 2)</t>
  </si>
  <si>
    <t>Законченный случай госпитализации при ожогах (уровень 3)</t>
  </si>
  <si>
    <t>Законченный случай госпитализации при ожогах (уровень 4)</t>
  </si>
  <si>
    <t>Законченный случай госпитализации при ожогах (уровень 5)</t>
  </si>
  <si>
    <t>Законченный случай госпитализации при болезнях полости рта, слюнных желез и челюстей, врожденных аномалиях лица и шеи, взрослые</t>
  </si>
  <si>
    <t>Законченный случай госпитализации при проведении операций на органах полости рта (уровень 1)</t>
  </si>
  <si>
    <t>Законченный случай госпитализации при проведении операций на органах полости рта (уровень 2)</t>
  </si>
  <si>
    <t>Законченный случай госпитализации при проведении операций на органах полости рта (уровень 3)</t>
  </si>
  <si>
    <t>Законченный случай госпитализации при проведении операций на органах полости рта (уровень 4)</t>
  </si>
  <si>
    <t>Законченный случай госпитализации при заболеваниях гипофиза, взрослые</t>
  </si>
  <si>
    <t>Законченный случай госпитализации при расстройствах питания</t>
  </si>
  <si>
    <t>Законченный случай госпитализации при других нарушениях обмена веществ</t>
  </si>
  <si>
    <t>Законченный случай госпитализации при кистозном фиброзе</t>
  </si>
  <si>
    <t>Законченный случай госпитализации при редких генетических заболеваниях</t>
  </si>
  <si>
    <t>Законченный случай госпитализации в диагностических целях с постановкой диагноза туберкулеза, ВИЧ-инфекции, психического заболевания</t>
  </si>
  <si>
    <t>Законченный случай госпитализации при отторжении, отмирании трансплантата органов и тканей</t>
  </si>
  <si>
    <t>Законченный случай госпитализации при проведении медицинской нейрореабилитации</t>
  </si>
  <si>
    <t>Законченный случай госпитализации при проведении медицинской кардиореабилитации</t>
  </si>
  <si>
    <t>Законченный случай госпитализации при проведении медицинской реабилитации детей, перенесших заболевания перинатального периода</t>
  </si>
  <si>
    <t>Законченный случай госпитализации при проведении медицинской реабилитации при других соматических заболеваниях</t>
  </si>
  <si>
    <t>Законченный случай госпитализации при проведении медицинской реабилитации детей с поражениями центральной нервной системы</t>
  </si>
  <si>
    <t>Законченный случай госпитализации при осложнениях, связанных с беременностью</t>
  </si>
  <si>
    <t>2.1</t>
  </si>
  <si>
    <t>Законченный случай госпитализации при осложнениях, связанных с беременностью в условиях перинатальных центров</t>
  </si>
  <si>
    <t>2.2</t>
  </si>
  <si>
    <t>Законченный случай госпитализации при родоразрешении</t>
  </si>
  <si>
    <t>4.1</t>
  </si>
  <si>
    <t>Законченный случай госпитализации при родоразрешении в условиях перинатальных центров</t>
  </si>
  <si>
    <t>4.2</t>
  </si>
  <si>
    <t>Законченный случай госпитализации при отравлениях и других воздействиях внешних причин (уровень 2)</t>
  </si>
  <si>
    <t>Итого специализированная медицинская помощь</t>
  </si>
  <si>
    <t>Код услуги</t>
  </si>
  <si>
    <t>Наименование услуги</t>
  </si>
  <si>
    <t>Законченный случай с проведением операции резекции поджелудочной железы субтотальной</t>
  </si>
  <si>
    <t>Законченный случай с проведением операции наложения гепатикоеюноанастомоза</t>
  </si>
  <si>
    <t>Законченный случай с проведением операции резекции поджелудочной железы эндоскопической</t>
  </si>
  <si>
    <t>Законченный случай с проведением операции дистальной резекции поджелудочной железы с сохранением селезенки</t>
  </si>
  <si>
    <t>Законченный случай с проведением операции дистальной резекции поджелудочной железы со спленэктомией</t>
  </si>
  <si>
    <t>Законченный случай с проведением операции срединной резекции поджелудочной железы (атипичной резекции)</t>
  </si>
  <si>
    <t>Законченный случай с проведением операции панкреатодуоденальной резекции с резекцией желудка</t>
  </si>
  <si>
    <t>1.12.458</t>
  </si>
  <si>
    <t xml:space="preserve">Законченный случай с проведением операции субтотальной резекции головки поджелудочной железы </t>
  </si>
  <si>
    <t>1.12.459</t>
  </si>
  <si>
    <t>Законченный случай с проведением операции продольной панкреатоеюностомии</t>
  </si>
  <si>
    <t>Законченный случай с проведением операции резекции печени с использованием лапароскопической техники</t>
  </si>
  <si>
    <t>Законченный случай с проведением операции резекции одного сегмента печени</t>
  </si>
  <si>
    <t>Законченный случай с проведением операции резекции сегмента (сегментов) печени с реконструктивно-пластическим компонентом</t>
  </si>
  <si>
    <t>Законченный случай с проведением операции резекции печени атипичной</t>
  </si>
  <si>
    <t>Законченный случай с проведением эмболизации печени с использованием лекарственных средств</t>
  </si>
  <si>
    <t>1.12.460</t>
  </si>
  <si>
    <t>Законченный случай с проведением операции резекции сегмента (сегментов) печени комбинированной с ангиопластикой</t>
  </si>
  <si>
    <t>1.12.461</t>
  </si>
  <si>
    <t>Законченный случай с проведением абляции при новообразованиях печени</t>
  </si>
  <si>
    <t>Законченный случай с проведением реконструктивно-пластической операции по восстановлению непрерывности кишечника - закрытие стомы с формированием анастомоза</t>
  </si>
  <si>
    <t>1.12.464</t>
  </si>
  <si>
    <t>Законченный случай с проведением иссечения свища, пластики свищевого отверстия полнослойным лоскутом стенки прямой кишки - сегментарной проктопластики, пластики анальных сфинктеров</t>
  </si>
  <si>
    <t>1.12.465</t>
  </si>
  <si>
    <t>Законченный случай с проведением иссечения свища с пластикой внутреннего свищевого отверстия сегментом прямой или ободочной кишки</t>
  </si>
  <si>
    <t>1.12.466</t>
  </si>
  <si>
    <t>Законченный случай с проведением резекции ободочной кишки, в том числе с ликвидацией свища</t>
  </si>
  <si>
    <t>1.12.467</t>
  </si>
  <si>
    <t>Законченный случай с проведением резекции ободочной кишки с аппендэктомией, разворотом кишки на 180 градусов, формированием асцендо-ректального анастомоза</t>
  </si>
  <si>
    <t>1.12.468</t>
  </si>
  <si>
    <t>Законченный случай с проведением резекции ободочной кишки с формированием наданального конце-бокового колоректального анастомоза</t>
  </si>
  <si>
    <t>1.12.469</t>
  </si>
  <si>
    <t>1.12.470</t>
  </si>
  <si>
    <t>Законченный случай с проведением реконструктивно-восстановительной операции по восстановлению непрерывности кишечника с ликвидацией стомы, формированием анастомоза</t>
  </si>
  <si>
    <t>1.12.471</t>
  </si>
  <si>
    <t>Законченный случай с проведением резекции пораженных отделов ободочной и (или) прямой кишки</t>
  </si>
  <si>
    <t>1.12.472</t>
  </si>
  <si>
    <t>Законченный случай с проведением колпроктэктомии с формированием резервуарного анастомоза, илеостомии</t>
  </si>
  <si>
    <t>1.12.473</t>
  </si>
  <si>
    <t>Законченный случай с проведением колэктомии с брюшно-анальной резекцией прямой кишки, илеостомии</t>
  </si>
  <si>
    <t>1.12.474</t>
  </si>
  <si>
    <t>Законченный случай с проведением резекции оставшихся отделов ободочной и прямой кишки, илеостомии</t>
  </si>
  <si>
    <t>1.12.475</t>
  </si>
  <si>
    <t>1.12.476</t>
  </si>
  <si>
    <t>Законченный случай с проведением резекции пораженного участка тонкой и (или) толстой кишки, в том числе с формированием анастомоза, илеостомии (колостомии)</t>
  </si>
  <si>
    <t>1.12.477</t>
  </si>
  <si>
    <t>1.12.478</t>
  </si>
  <si>
    <t>Законченный случай с проведением удаления параганглиомы открытым доступом (лапаротомия, люмботомия, торакофренолапаротомия)</t>
  </si>
  <si>
    <t>1.12.479</t>
  </si>
  <si>
    <t>Законченный случай с проведением операции эндоскопического удаления параганглиомы</t>
  </si>
  <si>
    <t>1.12.480</t>
  </si>
  <si>
    <t>Законченный случай с проведением операции аортокавальной лимфаденэктомии лапаротомным доступом</t>
  </si>
  <si>
    <t>1.12.481</t>
  </si>
  <si>
    <t>Законченный случай с проведением операции эндоскопической адреналэктомии с опухолью при гиперальдостеронизме</t>
  </si>
  <si>
    <t>1.12.482</t>
  </si>
  <si>
    <t>Законченный случай с проведением операции эндоскопической адреналэктомии с опухолью при гиперкортицизме (кортикостероме)</t>
  </si>
  <si>
    <t>1.12.483</t>
  </si>
  <si>
    <t>Законченный случай с проведением операции двусторонней эндоскопической адреналэктомии с опухолями</t>
  </si>
  <si>
    <t>1.12.484</t>
  </si>
  <si>
    <t>Законченный случай с проведением операции аортокавальной лимфаденэктомии эндоскопической</t>
  </si>
  <si>
    <t>1.12.485</t>
  </si>
  <si>
    <t>Законченный случай с проведением операции удаления неорганной забрюшинной опухоли</t>
  </si>
  <si>
    <t xml:space="preserve">Законченный случай с проведением операций эндоскопическим, влагалищным и абдоминальным доступом и их сочетания в различной комбинации: Слинговая операция (TVT-0, TVT, TOT) с использованием имплантов </t>
  </si>
  <si>
    <t>Законченный случай с проведением операции эндоскопическим, влагалищным и абдоминальным доступом и их сочетание в различной комбинации : Укрепление связочного аппарата матки лапароскопическим доступом</t>
  </si>
  <si>
    <t>Законченный случай с проведением операций эндоскопическим, влагалищным и абдоминальным доступом и их сочетания в различной комбинации: промонтофиксация культи влагалища, слинговая операция (TVT-0, TVT, TOT) с использованием имплантов</t>
  </si>
  <si>
    <t>Законченный случай с проведением слинговых операций (TVT-0, TVT, TOT) с использованием имплантов</t>
  </si>
  <si>
    <t>Законченный случай проведения поликомпонентной терапии при язвенном колите и болезни Крона 3 и 4 степени, тяжелых формах целиакии</t>
  </si>
  <si>
    <t>Законченный случай проведения прокоагулянтной терапии, массивных трансфузий компонентов донорской крови при патологии гемостаза, гемолитической анемии</t>
  </si>
  <si>
    <t>Законченный случай терапевтического лечения, включающего иммуносупрессивную и иммуномоделирующую терапию при патологии гемостаза</t>
  </si>
  <si>
    <t>Законченный случай комплексного консервативного и хирургического лечения при патологии гемостаза (М42)</t>
  </si>
  <si>
    <t>Законченный случай комплексной иммуносуппрессивной терапии с использованием моноклональных антител, высоких доз глюкокортикостероидных препаратов; массивные плазмообмены; диагностический мониторинг</t>
  </si>
  <si>
    <t>Законченный случай комплексного консервативного и хирургического лечения при патологии гемостаза (М44)</t>
  </si>
  <si>
    <t>Законченный случай консервативного лечения при агранулоцитозе</t>
  </si>
  <si>
    <t>Законченный случай комплексного консервативного лечения, в том числе программная иммуносупрессивная терапия, заместительная терапия компонентами донорской крови, противовирусная терапия, хелаторная терапия</t>
  </si>
  <si>
    <t>Законченный случай комплексной терапии при порфирии</t>
  </si>
  <si>
    <t>1.12.516</t>
  </si>
  <si>
    <t>Законченный случай с проведением операции удаления кисты или секвестра легкого, в том числе с применением эндовидеохирургической техники</t>
  </si>
  <si>
    <t>1.12.517</t>
  </si>
  <si>
    <t xml:space="preserve">Законченный случай с проведением операций с наложением прямого эзофаго-эзофаго анастомоза, в том числе этапных операций на пищеводе и желудке </t>
  </si>
  <si>
    <t>1.12.518</t>
  </si>
  <si>
    <t>Законченный случай с ликвидацией трахеопищеводного свища</t>
  </si>
  <si>
    <t xml:space="preserve">Законченный случай лечения с применением цитостатических и иммуносупрессивных лекарственных препаратов, синтетических производных витамина А в сочетании с применением плазмафереза </t>
  </si>
  <si>
    <t>Законченный случай лечения с применением узкополосной средневолновой, дальней длинноволновой фототерапией в сочетании с антибактериальными, иммуносупрессивными лекарственными препаратами и плазмаферезом</t>
  </si>
  <si>
    <t>Законченный случай лечения с применением системных глюкокортикостероидных, цитостатических, иммуносупрессивных, антибактериальных лекарственных препаратов</t>
  </si>
  <si>
    <t>Законченный случай лечения с применением дальней длинноволновой фототерапии в сочетании с антибактериальными, глюкокортикостероидными, сосудистыми и ферментными лекарственными препаратами</t>
  </si>
  <si>
    <t>Законченный случай лечения с применением генно-инженерных биологических лекарственных препаратов в сочетании с иммуносупрессивными лекарственными препаратами</t>
  </si>
  <si>
    <t>Законченный случай лечения с применением генно-инженерных биологических лекарственных препаратов</t>
  </si>
  <si>
    <t>Законченный случай с выполнением операции удаления опухоли с применением интраоперационной навигации (М58)</t>
  </si>
  <si>
    <t>Законченный случай с выполнением операции удаления опухоли с применением интраоперационного УЗ сканирования (М59)</t>
  </si>
  <si>
    <t>Законченный случай с выполнением операции удаления опухоли с применением двух и более методов лечения (интраоперационных технологий) (М60)</t>
  </si>
  <si>
    <t>Законченный случай с выполнением операции удаления опухоли с применением интраоперационной навигации (М61)</t>
  </si>
  <si>
    <t>Законченный случай с выполнением операции удаления опухоли с применением интраоперационного УЗ сканирования (М62)</t>
  </si>
  <si>
    <t>Законченный случай с выполнением операции удаления опухоли с применением интраоперационной навигации (М64)</t>
  </si>
  <si>
    <t>Законченный случай с выполнением операции удаления опухоли с применением интраоперационного УЗ сканирования (М65)</t>
  </si>
  <si>
    <t>Законченный случай с выполнением операции удаления опухоли с применением двух и более методов лечения (интраоперационных технологий) (М66)</t>
  </si>
  <si>
    <t>Законченный случай с выполнением операции удаления опухоли с применением нейрофизиологического мониторинга</t>
  </si>
  <si>
    <t>Законченный случай с выполнением операции удаления опухоли с применением интраоперационной флюоресцентной микроскопии и эндоскопии</t>
  </si>
  <si>
    <t>Законченный случай с выполнением операции удаления опухоли с применением нейрофизиологического мониторинга функционально значимых зон головного мозга</t>
  </si>
  <si>
    <t>Законченный случай с выполнением операции удаления опухоли с применением интраоперационной навигации (М70)</t>
  </si>
  <si>
    <t>Законченный случай с выполнением операции удаления опухоли с применением интраоперационной навигации (М71)</t>
  </si>
  <si>
    <t>Законченный случай с выполнением операции удаления опухоли с применением интраоперационного УЗ сканирования (М72)</t>
  </si>
  <si>
    <t>Законченный случай с выполнением операции удаления опухоли с применением интраоперационной навигации (М73)</t>
  </si>
  <si>
    <t>Законченный случай с выполнением операции удаления опухоли с применением эндоскопической ассистенции (М74)</t>
  </si>
  <si>
    <t>Законченный случай с выполнением операции удаления опухоли с применением интраоперационной навигации (М75)</t>
  </si>
  <si>
    <t>Законченный случай с выполнением операции удаления опухоли с применением эндоскопической ассистенции (М76)</t>
  </si>
  <si>
    <t>Законченный случай с выполнением операции удаления опухоли с применением двух и более методов лечения (интраоперационных технологий) (М77)</t>
  </si>
  <si>
    <t>Законченный случай с выполнением операции удаления опухоли с применением интраоперационной навигации (М78)</t>
  </si>
  <si>
    <t>Законченный случай с выполнением операции удаления опухоли с применением двух и более методов лечения (интраоперационных технологий) (М79)</t>
  </si>
  <si>
    <t>Законченный случай с выполнением эндоскопического удаления опухоли с одномоментным пластическим закрытием хирургического дефекта при помощи формируемых ауто или аллотрансплантатов</t>
  </si>
  <si>
    <t>Законченный случай с выполнением операции удаления опухоли с применением двух и более методов лечения (интраоперационных технологий) (М81)</t>
  </si>
  <si>
    <t>Законченный случай с выполнением операции удаления опухоли с применением двух и более методов лечения (интраоперационных технологий) (М82)</t>
  </si>
  <si>
    <t>Законченный случай с выполнением операции по микрохирургическому удалению опухоли (М83)</t>
  </si>
  <si>
    <t>Законченный случай с выполнением операции по удалению артериовенозных мальформаций</t>
  </si>
  <si>
    <t>Законченный случай с проведением клипирования артериальных аневризм</t>
  </si>
  <si>
    <t>Законченный случай с проведением стереотаксического дренирования и тромболизиса гематом</t>
  </si>
  <si>
    <t>Законченный случай с проведением внутрисосудистого тромболизиса церебральных артерий и синусов</t>
  </si>
  <si>
    <t>Законченный случай с выполнением реконструктивных вмешательств на экстракраниальных отделах церебральных артерий</t>
  </si>
  <si>
    <t>Законченный случай с проведением микрохирургической реконструкции при врожденных и приобретенных дефектах костей черепа с одномоментным применением ауто- и/или аллотрансплантатов</t>
  </si>
  <si>
    <t>1.12.486</t>
  </si>
  <si>
    <t>Законченный случай проведения ликворошунтирующих операций, в том числе с индивидуальным подбором ликворошунтирующих систем у взрослых</t>
  </si>
  <si>
    <t>1.12.487</t>
  </si>
  <si>
    <t>Законченный случай проведения ликворошунтирующих операций, в том числе с индивидуальным подбором ликворошунтирующих систем у детей</t>
  </si>
  <si>
    <t>Законченный случай с проведением инфузионной, кардиотонической вазотропной и респираторной терапии (М91)</t>
  </si>
  <si>
    <t>Законченный случай с проведением противосудорожной терапии с учетом характера электроэнцефалограммы и анализа записи видеомониторинга (М92)</t>
  </si>
  <si>
    <t>Законченный случай с проведением традиционной пациент-триггерной ИВЛ с контролем дыхательного объема</t>
  </si>
  <si>
    <t>Законченный случай с проведением высокочастотной осцилляторной ИВЛ</t>
  </si>
  <si>
    <t>Законченный случай с проведением профилактики и лечения ДВС-синдрома и других нарушений свертывающей системы крови под контролем тромбоэластограммы и коагулограммы (М95)</t>
  </si>
  <si>
    <t>Законченный случай с постановкой наружного вентрикулярного дренажа</t>
  </si>
  <si>
    <t>Законченный случай проведения терапии открытого артериального протока ингибиторами ЦОГ под контролем динамической допплерометрической оценки кровотока</t>
  </si>
  <si>
    <t>Законченный случай с проведением неинвазивной принудительной вентиляции легких</t>
  </si>
  <si>
    <t>1.12.100</t>
  </si>
  <si>
    <t xml:space="preserve">Законченный случай с проведением профилактики и лечения ДВС-синдрома и других нарушений свертывающей системы крови под контролем тромбоэластограммы и коагулограммы (М100) </t>
  </si>
  <si>
    <t>1.12.101</t>
  </si>
  <si>
    <t>Законченный случай с проведением хирургической коррекции (лигирования, клипирования) открытого артериального протока</t>
  </si>
  <si>
    <t>1.12.102</t>
  </si>
  <si>
    <t>Законченный случай с проведением индивидуальной противосудорожной терапии с учетом характера электроэнцефалограммы и анализа записи видеомониторинга (М102)</t>
  </si>
  <si>
    <t>1.12.103</t>
  </si>
  <si>
    <t>Законченный случай с проведением крио- или лазерокоагуляции сетчатки</t>
  </si>
  <si>
    <t>1.12.104</t>
  </si>
  <si>
    <t>Законченный случай с проведением лечения с использованием метода сухой иммерсии</t>
  </si>
  <si>
    <t>1.12.105</t>
  </si>
  <si>
    <t>Законченный случай с проведением операции гемитиреоидэктомии видеоассистированной</t>
  </si>
  <si>
    <t>1.12.106</t>
  </si>
  <si>
    <t>Законченный случай с проведением операции гемитиреоидэктомии видеоэндоскопической</t>
  </si>
  <si>
    <t>1.12.107</t>
  </si>
  <si>
    <t>Законченный случай с проведением операции резекции щитовидной железы субтотальной видеоэндоскопической</t>
  </si>
  <si>
    <t>1.12.108</t>
  </si>
  <si>
    <t>Законченный случай с проведением селективной/суперселективной эмболизации/химиоэмболизации опухолевых сосудов</t>
  </si>
  <si>
    <t>1.12.109</t>
  </si>
  <si>
    <t>Законченный случай с проведением операции резекции щитовидной железы (доли, субтотальной) видеоассистированной</t>
  </si>
  <si>
    <t>1.12.110</t>
  </si>
  <si>
    <t>Законченный случай с проведением операции гемитиреоидэктомии с истмусэктомией видеоассистированной</t>
  </si>
  <si>
    <t>1.12.111</t>
  </si>
  <si>
    <t>Законченный случай с проведением операции резекции щитовидной железы с флюоресцентной навигацией паращитовидных желез видеоассистированные</t>
  </si>
  <si>
    <t>1.12.112</t>
  </si>
  <si>
    <t>Законченный случай с проведением биопсии сторожевого лимфатического узла шеи видеоассистированной</t>
  </si>
  <si>
    <t>1.12.113</t>
  </si>
  <si>
    <t>Законченный случай с проведением эндоларингеальной резекции видеоэндоскопической с радиочастотной термоабляцией</t>
  </si>
  <si>
    <t>1.12.114</t>
  </si>
  <si>
    <t>Законченный случай с проведением эндоларингеальной резекции видеоэндоскопической с ФДТ</t>
  </si>
  <si>
    <t>1.12.115</t>
  </si>
  <si>
    <t>Законченный случай с проведением видеоассистированных операций при опухолях головы и шеи</t>
  </si>
  <si>
    <t>1.12.116</t>
  </si>
  <si>
    <t>Законченный случай с проведением радиочастотной абляции, криодеструкции, лазерной абляции, ФДТ опухолей головы и шеи под УЗ и/или КТ навигацией</t>
  </si>
  <si>
    <t>1.12.117</t>
  </si>
  <si>
    <t>Законченный случай с проведением эндоскопической аргоноплазменной коагуляции опухоли</t>
  </si>
  <si>
    <t>1.12.118</t>
  </si>
  <si>
    <t>Законченный случай с проведением эндоскопического электрохирургического удаления опухоли</t>
  </si>
  <si>
    <t>1.12.119</t>
  </si>
  <si>
    <t>Законченный случай с проведением эндоскопической ФДТ опухоли (М119)</t>
  </si>
  <si>
    <t>1.12.120</t>
  </si>
  <si>
    <t>Законченный случай с проведением эндоскопической лазерной деструкции злокачественных опухолей</t>
  </si>
  <si>
    <t>1.12.121</t>
  </si>
  <si>
    <t>Законченный случай с проведением поднаркозной эндоскопической ФДТ опухоли</t>
  </si>
  <si>
    <t>1.12.122</t>
  </si>
  <si>
    <t>Законченный случай с проведением эндоскопической лазерной реканализации и устранения дыхательной недостаточности при стенозирующей опухоли гортани</t>
  </si>
  <si>
    <t>1.12.123</t>
  </si>
  <si>
    <t>Законченный случай с проведением эндоскопической УЗ деструкции злокачественных опухолей</t>
  </si>
  <si>
    <t>1.12.124</t>
  </si>
  <si>
    <t>Законченный случай с проведением эндоскопической комбинированной операции: электрорезекции, аргоно-плазменной коагуляции и ФДТ опухоли (М124)</t>
  </si>
  <si>
    <t>1.12.125</t>
  </si>
  <si>
    <t>1.12.126</t>
  </si>
  <si>
    <t>Законченный случай с проведением эндоскопической Nd :YAG лазерной коагуляции опухоли</t>
  </si>
  <si>
    <t>1.12.127</t>
  </si>
  <si>
    <t>Законченный случай с проведением эндоскопического бужирования и баллонной дилатации при опухолевом стенозе под эндоскопическим контролем</t>
  </si>
  <si>
    <t>1.12.128</t>
  </si>
  <si>
    <t>Законченный случай с проведением эндоскопической комбинированной операции: электрорезекции, аргоно-плазменной коагуляции и ФДТ опухоли (М128)</t>
  </si>
  <si>
    <t>1.12.129</t>
  </si>
  <si>
    <t>Законченный случай с проведением операции по эндоскопическому электрохирургическому удалению опухоли</t>
  </si>
  <si>
    <t>1.12.130</t>
  </si>
  <si>
    <t>Законченный случай с проведением эндоскопической ФДТ опухолей (М129)</t>
  </si>
  <si>
    <t>1.12.131</t>
  </si>
  <si>
    <t>Законченный случай с проведением эндоскопического стентирования при опухолевом стенозе</t>
  </si>
  <si>
    <t>1.12.132</t>
  </si>
  <si>
    <t>Законченный случай с проведением эндоскопической дилятации и стентирования зоны стеноза</t>
  </si>
  <si>
    <t>1.12.133</t>
  </si>
  <si>
    <t>Законченный случай с проведением лапароскопической РЧТА при ЗНО печени</t>
  </si>
  <si>
    <t>1.12.134</t>
  </si>
  <si>
    <t>Законченный случай с проведением стентирования желчных протоков под видеоэндоскопическим контролем</t>
  </si>
  <si>
    <t>1.12.135</t>
  </si>
  <si>
    <t>Законченный случай с проведением внутриартериальной эмболизации/химиоэмболизации опухолей</t>
  </si>
  <si>
    <t>1.12.136</t>
  </si>
  <si>
    <t>Законченный случай с проведением селективной эмболизации/химиоэмболизации ветвей воротной вены</t>
  </si>
  <si>
    <t>1.12.137</t>
  </si>
  <si>
    <t>Законченный случай с проведением чрезкожной РЧТА опухолей печени с УЗИ и/или КТ-навигацией</t>
  </si>
  <si>
    <t>1.12.138</t>
  </si>
  <si>
    <t>Законченный случай с проведением биоэлектротерапии (М138)</t>
  </si>
  <si>
    <t>1.12.139</t>
  </si>
  <si>
    <t>Законченный случай с проведением чрескожного чреспеченочного дренирования желчных протоков с последующим стентированием под рентгеноскопическим контролем (М139)</t>
  </si>
  <si>
    <t>1.12.140</t>
  </si>
  <si>
    <t>Законченный случай с проведением стентирования желчных протоков под рентгеноскопическим контролем</t>
  </si>
  <si>
    <t>1.12.141</t>
  </si>
  <si>
    <t>Законченный случай с проведением химиоэмболизации печени</t>
  </si>
  <si>
    <t>1.12.142</t>
  </si>
  <si>
    <t>Законченный случай с проведением эндоскопической электрокоагуляции опухоли общего жёлчного протока</t>
  </si>
  <si>
    <t>1.12.143</t>
  </si>
  <si>
    <t>Законченный случай с проведением эндоскопического бужирования и баллонной дилатации при опухолевом стенозе общего жёлчного протока под эндоскопическим контролем</t>
  </si>
  <si>
    <t>1.12.144</t>
  </si>
  <si>
    <t>Законченный случай с проведением эндоскопического стентирования жёлчных протоков при опухолевом стенозе, при стенозах анастомоза опухолевого характера под видеоэндоскопическим контролем</t>
  </si>
  <si>
    <t>1.12.145</t>
  </si>
  <si>
    <t>Законченный случай с проведением эндоскопической Nd :YAG лазерная коагуляция опухоли общего жёлчного протока</t>
  </si>
  <si>
    <t>1.12.146</t>
  </si>
  <si>
    <t>Законченный случай с проведением эндоскопической фотодинамической терапии опухоли общего жёлчного протока</t>
  </si>
  <si>
    <t>1.12.147</t>
  </si>
  <si>
    <t>Законченный случай с проведением чрескожного чреспеченочного дренирования желчных протоков с последующим стентированием под рентгеноскопическим контролем (М147)</t>
  </si>
  <si>
    <t>1.12.148</t>
  </si>
  <si>
    <t>Законченный случай с проведением стентирования желчных протоков под рентгеноскопическим контролем (М148)</t>
  </si>
  <si>
    <t>1.12.149</t>
  </si>
  <si>
    <t>Законченный случай с проведением внутрипротоковой ФДТ под рентгеноскопическим контролем</t>
  </si>
  <si>
    <t>1.12.150</t>
  </si>
  <si>
    <t>Законченный случай с проведением эндоскопической ФДТ опухоли общего жёлчного протока (М150)</t>
  </si>
  <si>
    <t>1.12.151</t>
  </si>
  <si>
    <t>Законченный случай с проведением чрескожного чреспеченочного дренирования желчных протоков с последующим стентированием под рентгеноскопическим контролем</t>
  </si>
  <si>
    <t>1.12.152</t>
  </si>
  <si>
    <t>Законченный случай с проведением стентирования желчных протоков под рентгеноскопическим контролем (М152)</t>
  </si>
  <si>
    <t>1.12.153</t>
  </si>
  <si>
    <t>Законченный случай с проведением лапароскопической холецистэктомии с резекцией IV сегмента печени</t>
  </si>
  <si>
    <t>1.12.154</t>
  </si>
  <si>
    <t>1.12.155</t>
  </si>
  <si>
    <t>Законченный случай с проведением стентирования при опухолях желчных протоков (М155)</t>
  </si>
  <si>
    <t>1.12.156</t>
  </si>
  <si>
    <t>Законченный случай с проведением чрескожного чреспеченочного дренирования желчных протоков с последующим стентированием под рентгеноскопическим контролем (М156)</t>
  </si>
  <si>
    <t>1.12.157</t>
  </si>
  <si>
    <t>Законченный случай с проведением стентирования желчных протоков под рентгеноскопическим контролем (М157)</t>
  </si>
  <si>
    <t>1.12.158</t>
  </si>
  <si>
    <t>Законченный случай с проведением внутрипротоковой ФДТ под рентгеноскопическим контролем (М158)</t>
  </si>
  <si>
    <t>1.12.159</t>
  </si>
  <si>
    <t>Законченный случай с проведением стентирования при опухолях поджелудочной железы</t>
  </si>
  <si>
    <t>1.12.160</t>
  </si>
  <si>
    <t>1.12.161</t>
  </si>
  <si>
    <t>Законченный случай с проведением чрескожного чреспеченочного дренирования желчных протоков с последующим стентированием под рентгеноскопическим контролем (М161)</t>
  </si>
  <si>
    <t>1.12.162</t>
  </si>
  <si>
    <t>Законченный случай с проведением стентирования желчных протоков под рентгеноскопическим контролем (М162)</t>
  </si>
  <si>
    <t>1.12.163</t>
  </si>
  <si>
    <t>Законченный случай с проведением эндоскопического стентирования Вирсунгова протока при опухолевом стенозе под видеоэндоскопическим контролем (М163)</t>
  </si>
  <si>
    <t>1.12.164</t>
  </si>
  <si>
    <t>Законченный случай с проведением эимиоэмболизации головки поджелудочной железы</t>
  </si>
  <si>
    <t>1.12.165</t>
  </si>
  <si>
    <t>Законченный случай с проведением радиочастотной абляции опухолей поджелудочной железы</t>
  </si>
  <si>
    <t>1.12.166</t>
  </si>
  <si>
    <t>Законченный случай с проведением РЧА опухолей поджелудочной железы видеоэндоскопической</t>
  </si>
  <si>
    <t>1.12.167</t>
  </si>
  <si>
    <t>1.12.168</t>
  </si>
  <si>
    <t>Законченный случай с проведением эндоскопической лазерной деструкции злокачественных опухолей бронхов</t>
  </si>
  <si>
    <t>1.12.169</t>
  </si>
  <si>
    <t>1.12.170</t>
  </si>
  <si>
    <t>Законченный случай с проведением эндопротезирования бронхов</t>
  </si>
  <si>
    <t>1.12.171</t>
  </si>
  <si>
    <t>Законченный случай с проведением эндоскопической лазерной реканализации и устранения дыхательной недостаточности при стенозирующей опухоли бронхов</t>
  </si>
  <si>
    <t>1.12.172</t>
  </si>
  <si>
    <t>1.12.173</t>
  </si>
  <si>
    <t>Законченный случай с проведением эндоскопической ФДТ опухоли трахеи</t>
  </si>
  <si>
    <t>1.12.174</t>
  </si>
  <si>
    <t>Законченный случай с проведением поднаркозной эндоскопической ФДТ опухоли трахеи</t>
  </si>
  <si>
    <t>1.12.175</t>
  </si>
  <si>
    <t>Законченный случай с проведением эндоскопической аргоноплазменной коагуляции опухоли трахеи (М175)</t>
  </si>
  <si>
    <t>1.12.176</t>
  </si>
  <si>
    <t>Законченный случай с проведением эндопротезирования трахеи</t>
  </si>
  <si>
    <t>1.12.177</t>
  </si>
  <si>
    <t>Законченный случай с проведением эндоскопической аргоноплазменной коагуляции опухоли трахеи (М177)</t>
  </si>
  <si>
    <t>1.12.178</t>
  </si>
  <si>
    <t>1.12.179</t>
  </si>
  <si>
    <t>1.12.180</t>
  </si>
  <si>
    <t>Законченный случай с проведением видеоассистированной лобэктомии, билобэктомии</t>
  </si>
  <si>
    <t>1.12.454</t>
  </si>
  <si>
    <t>1.12.182</t>
  </si>
  <si>
    <t>Законченный случай с проведением РЧТА опухоли под УЗ/КТ навигацией</t>
  </si>
  <si>
    <t>1.12.183</t>
  </si>
  <si>
    <t>Законченный случай с проведением видеоассистированного удаления опухоли средостения</t>
  </si>
  <si>
    <t>1.12.184</t>
  </si>
  <si>
    <t>Законченный случай с проведением селективной/суперселективной эмболизации/химиоэмболизации опухолевых сосудов при местно распространенных формах первичных и рецидивных неорганных опухолей забрюшинного пространства</t>
  </si>
  <si>
    <t>1.12.185</t>
  </si>
  <si>
    <t>Законченный случай с проведением РЧА опухоли мягких тканей грудной стенки с использованием УЗ и/или КТ навигации</t>
  </si>
  <si>
    <t>1.12.186</t>
  </si>
  <si>
    <t>Законченный случай с проведением видеоассистированной парастернальной лимфаденэктомии</t>
  </si>
  <si>
    <t>1.12.187</t>
  </si>
  <si>
    <t>Законченный случай с проведением экстирпации матки с придатками видеоэндоскопической</t>
  </si>
  <si>
    <t>1.12.188</t>
  </si>
  <si>
    <t>Законченный случай с проведением экстирпации матки без придатков видеоэндоскопической</t>
  </si>
  <si>
    <t>1.12.189</t>
  </si>
  <si>
    <t>Законченный случай с проведением лапароскопической транспозиции яичников</t>
  </si>
  <si>
    <t>1.12.190</t>
  </si>
  <si>
    <t>Законченный случай с проведением селективной эмболизации/химиоэмболизации маточных артерий</t>
  </si>
  <si>
    <t>1.12.191</t>
  </si>
  <si>
    <t>Законченный случай с проведением многокурсовой ФДТ шейки матки</t>
  </si>
  <si>
    <t>1.12.192</t>
  </si>
  <si>
    <t>Законченный случай с проведением гистерорезектоскопии с ФД и аблацией эндометрия</t>
  </si>
  <si>
    <t>1.12.193</t>
  </si>
  <si>
    <t>1.12.194</t>
  </si>
  <si>
    <t>Законченный случай с проведением влагалищной экстирпации матки с придатками с видеоэндоскопической ассистенцией</t>
  </si>
  <si>
    <t>1.12.195</t>
  </si>
  <si>
    <t>Законченный случай с проведением экстирпации матки с маточными трубами видеоэндоскопическая</t>
  </si>
  <si>
    <t>1.12.196</t>
  </si>
  <si>
    <t>Законченный случай с проведением лапароскопической аднексэктомии или резекции яичников, субтотальной резекции большого сальника</t>
  </si>
  <si>
    <t>1.12.197</t>
  </si>
  <si>
    <t>Законченный случай с проведением лапароскопической аднексэктомии односторонней с резекцией контрлатерального яичника и субтотальной резекции большого сальника</t>
  </si>
  <si>
    <t>1.12.198</t>
  </si>
  <si>
    <t>Законченный случай с проведением многокурсовой ФДТ, пролонгированной ФДТ, в том числе в сочетании с гипертермией</t>
  </si>
  <si>
    <t>1.12.199</t>
  </si>
  <si>
    <t>Законченный случай с проведением лапароскопической тазовой лимфаденэктомии</t>
  </si>
  <si>
    <t>1.12.200</t>
  </si>
  <si>
    <t>Законченный случай с проведением интерстициальной ФДТ опухоли предстательной железы под УЗ и/или КТ навигацией</t>
  </si>
  <si>
    <t>1.12.201</t>
  </si>
  <si>
    <t>Законченный случай с проведением РЧА опухоли предстательной железы под УЗ и/или КТ навигацией</t>
  </si>
  <si>
    <t>1.12.202</t>
  </si>
  <si>
    <t>Законченный случай с проведением селективной и суперселективной эмболизации /химиоэмболизации ветвей внутренней подвздошной артерии</t>
  </si>
  <si>
    <t>1.12.203</t>
  </si>
  <si>
    <t>Законченный случай с проведением биоэлектротерапии (М203)</t>
  </si>
  <si>
    <t>1.12.204</t>
  </si>
  <si>
    <t>Законченный случай с проведением лапароскопической забрюшинной лимфаденэктомии М204)</t>
  </si>
  <si>
    <t>1.12.205</t>
  </si>
  <si>
    <t>Законченный случай с проведением многокурсовой ФДТ, пролонгированной ФДТ</t>
  </si>
  <si>
    <t>1.12.206</t>
  </si>
  <si>
    <t>Законченный случай с проведением РЧА опухоли почки под УЗИ/КТ навигацией</t>
  </si>
  <si>
    <t>1.12.207</t>
  </si>
  <si>
    <t>Законченный случай с проведением селективной и суперселективной эмболизации/химиоэмболизации почечных сосудов</t>
  </si>
  <si>
    <t>1.12.208</t>
  </si>
  <si>
    <t>Законченный случай с проведением интерстициальной ФДТ</t>
  </si>
  <si>
    <t>1.12.209</t>
  </si>
  <si>
    <t>Законченный случай с проведением селективной и суперселективной эмболизации/химиоэмболизации ветвей внутренней подвздошной артерии</t>
  </si>
  <si>
    <t>1.12.210</t>
  </si>
  <si>
    <t>Законченный случай с проведением видеоторакоскопической (видеоассистированной) резекции легкого (первичной, повторной, двусторонней), лобэктомии</t>
  </si>
  <si>
    <t>1.12.211</t>
  </si>
  <si>
    <t>Законченный случай с проведением видеоторакоскопической (видеоассистированной) резекции легкого (первичной, повторной, двусторонней), лобэктомии с использованием методики «рука помощи»</t>
  </si>
  <si>
    <t>1.12.212</t>
  </si>
  <si>
    <t>Законченный случай с проведением внутриплевральной установки диффузоров для ФДТ под видеоэндоскопическим контролем, УЗ и/или КТ навигацией с дальнейшей пролонгированной внутриплевральной ФДТ</t>
  </si>
  <si>
    <t>1.12.213</t>
  </si>
  <si>
    <t>Законченный случай с проведением внутриплевральной ФДТ</t>
  </si>
  <si>
    <t>1.12.214</t>
  </si>
  <si>
    <t>Законченный случай с проведением биоэлектротерапии (М214)</t>
  </si>
  <si>
    <t>1.12.215</t>
  </si>
  <si>
    <t>Законченный случай с проведением видеоторакоскопического удаления опухоли плевры</t>
  </si>
  <si>
    <t>1.12.216</t>
  </si>
  <si>
    <t>Законченный случай с проведением видеоторакоскопической плеврэктомии</t>
  </si>
  <si>
    <t>1.12.217</t>
  </si>
  <si>
    <t>Законченный случай с проведением многокурсовой ФДТ, пролонгированной ФДТ, интерстициальной ФДТ, ФДТ с гипертермией (М217)</t>
  </si>
  <si>
    <t>1.12.218</t>
  </si>
  <si>
    <t>Законченный случай с проведением остеопластики под УЗ/КТ навигацией</t>
  </si>
  <si>
    <t>1.12.219</t>
  </si>
  <si>
    <t>Законченный случай с проведением аблации радиочастотной новообразований костей под УЗ/КТ/рентген навигацией</t>
  </si>
  <si>
    <t>1.12.220</t>
  </si>
  <si>
    <t>Законченный случай с проведением вертебропластики под лучевым контролем</t>
  </si>
  <si>
    <t>1.12.221</t>
  </si>
  <si>
    <t>Законченный случай с проведением селективной /суперселективной эмболизации /химиоэмболизации/ опухолевых сосудов</t>
  </si>
  <si>
    <t>1.12.222</t>
  </si>
  <si>
    <t>Законченный случай с проведением многокурсовой ФДТ, пролонгированной ФДТ, интерстициальной ФДТ, ФДТ с гипертермией (М222)</t>
  </si>
  <si>
    <t>1.12.223</t>
  </si>
  <si>
    <t>Законченный случай с проведением биоэлектротерапии (М223)</t>
  </si>
  <si>
    <t>1.12.224</t>
  </si>
  <si>
    <t>Законченный случай с проведением энуклеации глазного яблока с одномоментной пластикой опорно-двигательной культи</t>
  </si>
  <si>
    <t>1.12.225</t>
  </si>
  <si>
    <t>Законченный случай с проведением энуклеации глазного яблока с формированием опорно-двигательной культи имплантом</t>
  </si>
  <si>
    <t>1.12.226</t>
  </si>
  <si>
    <t>Законченный случай с проведением лимфаденэктомии шейной расширенной с реконструктивно-пластическим компонентом: реконструкция мягких тканей местными лоскутами</t>
  </si>
  <si>
    <t>1.12.227</t>
  </si>
  <si>
    <t>Законченный случай с проведением лимфаденэктомии шейной расширенной с реконструктивно-пластическим компонентом</t>
  </si>
  <si>
    <t>1.12.228</t>
  </si>
  <si>
    <t>Законченный случай с проведением гемиглосэктомии с реконструктивно-пластическим компонентом</t>
  </si>
  <si>
    <t>1.12.229</t>
  </si>
  <si>
    <t>Законченный случай с проведением резекции околоушной слюнной железы с реконструктивно-пластическим компонентом</t>
  </si>
  <si>
    <t>1.12.230</t>
  </si>
  <si>
    <t>Законченный случай с проведением резекции верхней челюсти комбинированной с микрохирургической пластикой</t>
  </si>
  <si>
    <t>1.12.231</t>
  </si>
  <si>
    <t>Законченный случай с проведением резекции губы с микрохирургической пластикой</t>
  </si>
  <si>
    <t>1.12.232</t>
  </si>
  <si>
    <t xml:space="preserve">Законченный случай с проведением гемиглоссэктомии с микрохирургической пластикой </t>
  </si>
  <si>
    <t>1.12.233</t>
  </si>
  <si>
    <t>Законченный случай с проведением глосэктомии с микрохирургической пластикой</t>
  </si>
  <si>
    <t>1.12.234</t>
  </si>
  <si>
    <t>Законченный случай с проведением резекции околоушной слюнной железы в плоскости ветвей лицевого нерва с микрохирургическим невролизом</t>
  </si>
  <si>
    <t>1.12.235</t>
  </si>
  <si>
    <t>Законченный случай с проведением гемитиреоидэктомии с микрохирургической пластикой периферического нерва</t>
  </si>
  <si>
    <t>1.12.236</t>
  </si>
  <si>
    <t>Законченный случай с проведением лимфаденэктомии шейной расширенной с реконструктивно-пластическим компонентом (микрохирургическая реконструкция)</t>
  </si>
  <si>
    <t>1.12.237</t>
  </si>
  <si>
    <t>Законченный случай с проведением широкого иссечения опухоли кожи с реконструктивно-пластическим компонентом расширенного (микрохирургическая реконструкция)</t>
  </si>
  <si>
    <t>1.12.238</t>
  </si>
  <si>
    <t>Законченный случай с проведением паротидэктомии радикальной с микрохирургической пластикой</t>
  </si>
  <si>
    <t>1.12.239</t>
  </si>
  <si>
    <t>Законченный случай с проведением широкого иссечения меланомы кожи с реконструктивно-пластическим компонентом расширенного (микрохирургическая реконструкция)</t>
  </si>
  <si>
    <t>1.12.240</t>
  </si>
  <si>
    <t>Законченный случай с проведением гемитиреоидэктомии с микрохирургической пластикой</t>
  </si>
  <si>
    <t>1.12.241</t>
  </si>
  <si>
    <t>Законченный случай с проведением тиреоидэктомии расширенной с реконструктивно-пластическим компонентом</t>
  </si>
  <si>
    <t>1.12.242</t>
  </si>
  <si>
    <t>Законченный случай с проведением тиреоидэктомии расширенной комбинированной с реконструктивно-пластическим компонентом</t>
  </si>
  <si>
    <t>1.12.243</t>
  </si>
  <si>
    <t>Законченный случай с проведением резекции щитовидной железы с микрохирургическим невролизом возвратного гортанного нерва</t>
  </si>
  <si>
    <t>1.12.244</t>
  </si>
  <si>
    <t>Законченный случай с проведением тиреоидэктомии с микрохирургическим невролизом возвратного гортанного нерва</t>
  </si>
  <si>
    <t>1.12.245</t>
  </si>
  <si>
    <t>Законченный случай с проведением резекции пищеводно-желудочного/пищеводно-кишечного анастомоза трансторакальной</t>
  </si>
  <si>
    <t>1.12.246</t>
  </si>
  <si>
    <t>Законченный случай с проведением одномоментной эзофагэктомии/ субтотальной резекции пищевода с лимфаденэктомией 2S, 2F, 3F и пластикой пищевода</t>
  </si>
  <si>
    <t>1.12.247</t>
  </si>
  <si>
    <t>Законченный случай с проведением удаления экстраорганного рецидива ЗНО пищевода комбинированного</t>
  </si>
  <si>
    <t>1.12.248</t>
  </si>
  <si>
    <t>Законченный случай с проведением реконструкции пищеводно-кишечного анастомоза при рубцовых деформациях, не подлежащих эндоскопическому лечению</t>
  </si>
  <si>
    <t>1.12.249</t>
  </si>
  <si>
    <t>Законченный случай с проведением реконструкции пищеводно-желудочного анастомоза при тяжелых рефлюкс-эзофагитах</t>
  </si>
  <si>
    <t>1.12.250</t>
  </si>
  <si>
    <t>Законченный случай с проведением резекции культи желудка с реконструкцией желудочно-кишечного или межкишечного анастомозов при болезнях оперированного желудка</t>
  </si>
  <si>
    <t>1.12.251</t>
  </si>
  <si>
    <t>Законченный случай с проведением циторедуктивной гастрэктомии с интраоперационной ФДТ</t>
  </si>
  <si>
    <t>1.12.252</t>
  </si>
  <si>
    <t>Законченный случай с проведением циторедуктивной проксимальной субтотальной резекции желудка с интраоперационной ФДТ</t>
  </si>
  <si>
    <t>1.12.253</t>
  </si>
  <si>
    <t>Законченный случай с проведением циторедуктивной дистальной субтотальной резекции желудка с интраоперационной ФДТ</t>
  </si>
  <si>
    <t>1.12.254</t>
  </si>
  <si>
    <t>Законченный случай с проведением циторедуктивной гастрэктомии с интраоперационной внутрибрюшной гипертермической химиотерапией</t>
  </si>
  <si>
    <t>1.12.255</t>
  </si>
  <si>
    <t>Законченный случай с проведением циторедуктивной проксимальной субтотальной резекции желудка с интраоперационной внутрибрюшной гипертермической химиотерапией</t>
  </si>
  <si>
    <t>1.12.256</t>
  </si>
  <si>
    <t>Законченный случай с проведением циторедуктивной дистальной субтотальной резекции желудка с интраоперационной внутрибрюшной гипертермической химиотерапией</t>
  </si>
  <si>
    <t>1.12.257</t>
  </si>
  <si>
    <t>Законченный случай с проведением циторедуктивных комбинированных операций с РЧТА метастатических очагов печени</t>
  </si>
  <si>
    <t>1.12.258</t>
  </si>
  <si>
    <t>Законченный случай с проведением расширенно-комбинированной дистальной субтотальной резекции желудка</t>
  </si>
  <si>
    <t>1.12.259</t>
  </si>
  <si>
    <t>Законченный случай с проведением расширенно-комбинированной проксимальной субтотальной резекции желудка, в том числе с трансторакальной резекцией пищевода</t>
  </si>
  <si>
    <t>1.12.260</t>
  </si>
  <si>
    <t>Законченный случай с проведением расширенно-комбинированной гастрэктомии, в том числе с трансторакальной резекцией пищевода</t>
  </si>
  <si>
    <t>1.12.261</t>
  </si>
  <si>
    <t>Законченный случай с проведением расширенно-комбинированной экстирпации оперированного желудка</t>
  </si>
  <si>
    <t>1.12.262</t>
  </si>
  <si>
    <t>Законченный случай с проведением расширенно-комбинированной ререзекции оперированного желудка</t>
  </si>
  <si>
    <t>1.12.263</t>
  </si>
  <si>
    <t>Законченный случай с проведением резекции пищеводно-кишечного или пищеводно-желудочного анастомоза комбинированной</t>
  </si>
  <si>
    <t>1.12.264</t>
  </si>
  <si>
    <t>Законченный случай с проведением пилоросохраняющей резекции желудка</t>
  </si>
  <si>
    <t>1.12.265</t>
  </si>
  <si>
    <t>Законченный случай с проведением удаления экстраорганного рецидива ЗНО желудка комбинированного</t>
  </si>
  <si>
    <t>1.12.266</t>
  </si>
  <si>
    <t>Законченный случай с проведением панкреатодуоденальной резекции, в том числе расширенной или комбинированной</t>
  </si>
  <si>
    <t>1.12.267</t>
  </si>
  <si>
    <t>Законченный случай с проведением реконструкции толстой кишки с формированием межкишечных анастомозов</t>
  </si>
  <si>
    <t>1.12.268</t>
  </si>
  <si>
    <t>Законченный случай с проведением правосторонней гемиколэктомии с расширенной лимфаденэктомией, субтотальной париетальной перитонэктомией, экстирпацией большого сальника, ФДТ</t>
  </si>
  <si>
    <t>1.12.269</t>
  </si>
  <si>
    <t>Законченный случай с проведением правосторонней гемиколэктомии с расширенной лимфаденэктомией, субтотальной париетальной перитонэктомией, экстирпацией большого сальника, с включением гипертермической внутрибрюшной химиотерапии</t>
  </si>
  <si>
    <t>1.12.270</t>
  </si>
  <si>
    <t>Законченный случай с проведением левосторонней гемиколэктомии с расширенной лимфаденэктомией субтотальной париетальной перитонэктомией, экстирпацией большого сальника, ФДТ</t>
  </si>
  <si>
    <t>1.12.271</t>
  </si>
  <si>
    <t>Законченный случай с проведением левосторонней гемиколэктомии с расширенной лимфаденэктомией субтотальной париетальной перитонэктомией, экстирпацией большого сальника, с включением гипертермической внутрибрюшной химиотерапии</t>
  </si>
  <si>
    <t>1.12.272</t>
  </si>
  <si>
    <t>Законченный случай с проведением резекции сигмовидной кишки с расширенной лимфаденэктомией, субтотальной париетальной перитонэктомией, экстирпацией большого сальника, ФДТ</t>
  </si>
  <si>
    <t>1.12.273</t>
  </si>
  <si>
    <t>Законченный случай с проведением резекции сигмовидной кишки с расширенной лимфаденэктомией, субтотальной париетальной перитонэктомией, экстирпацией большого сальника, с включением гипертермической внутрибрюшной химиотерапии</t>
  </si>
  <si>
    <t>1.12.274</t>
  </si>
  <si>
    <t>Законченный случай с проведением резекции прямой кишки с расширенной лимфаденэктомией, субтотальной париетальной перитонэктомией, экстирпацией большого сальника, ФДТ</t>
  </si>
  <si>
    <t>1.12.275</t>
  </si>
  <si>
    <t>Законченный случай с проведением резекции прямой кишки с расширенной лимфаденэктомией, субтотальной перитонэктомией, экстирпацией большого сальника и гипертермической внутрибрюшной химиотерапией</t>
  </si>
  <si>
    <t>1.12.276</t>
  </si>
  <si>
    <t>Законченный случай с проведением правосторонней гемиколэктомии с расширенной лимфаденэктомией</t>
  </si>
  <si>
    <t>1.12.277</t>
  </si>
  <si>
    <t>Законченный случай с проведением комбинированной правосторонней гемиколэктомии с резекцией соседних органов</t>
  </si>
  <si>
    <t>1.12.278</t>
  </si>
  <si>
    <t>Законченный случай с проведением резекции сигмовидной кишки с расширенной лимфаденэктомией</t>
  </si>
  <si>
    <t>1.12.279</t>
  </si>
  <si>
    <t>Законченный случай с проведением комбинированной резекции сигмовидной кишки с резекцией соседних органов</t>
  </si>
  <si>
    <t>1.12.280</t>
  </si>
  <si>
    <t>Законченный случай с проведением правосторонней гемиколэктомии с резекцией легкого</t>
  </si>
  <si>
    <t>1.12.281</t>
  </si>
  <si>
    <t>Законченный случай с проведением левосторонней гемиколэктомии с расширенной лимфаденэктомией</t>
  </si>
  <si>
    <t>1.12.282</t>
  </si>
  <si>
    <t>Законченный случай с проведением комбинированной левосторонней гемиколэктомии с резекцией соседних органов</t>
  </si>
  <si>
    <t>1.12.283</t>
  </si>
  <si>
    <t>Законченный случай с проведением резекции прямой кишки с резекцией печени</t>
  </si>
  <si>
    <t>1.12.284</t>
  </si>
  <si>
    <t>Законченный случай с проведением резекции прямой кишки с расширенной лимфаденэктомией</t>
  </si>
  <si>
    <t>1.12.285</t>
  </si>
  <si>
    <t>Законченный случай с проведением комбинированной резекции прямой кишки с резекцией соседних органов</t>
  </si>
  <si>
    <t>1.12.286</t>
  </si>
  <si>
    <t>Законченный случай с проведением расширенно-комбинированной брюшно-промежностной экстирпации прямой кишки</t>
  </si>
  <si>
    <t>1.12.287</t>
  </si>
  <si>
    <t>Законченный случай с проведением нервосберегающих внутрибрюшных резекций прямой кишки с прецизионным выделением и сохранением элементов вегетативной нервной системы таза</t>
  </si>
  <si>
    <t>1.12.288</t>
  </si>
  <si>
    <t>Законченный случай с проведением гемигепатэктомии комбинированной</t>
  </si>
  <si>
    <t>1.12.289</t>
  </si>
  <si>
    <t>Законченный случай с проведением резекции печени с реконструктивно-пластическим компонентом</t>
  </si>
  <si>
    <t>1.12.290</t>
  </si>
  <si>
    <t>Законченный случай с проведением резекции печени комбинированной с ангиопластикой</t>
  </si>
  <si>
    <t>1.12.291</t>
  </si>
  <si>
    <t>Законченный случай с проведением анатомическихе и атипичных резекций печени с применением РЧТА</t>
  </si>
  <si>
    <t>1.12.292</t>
  </si>
  <si>
    <t>Законченный случай с проведением правосторонней гемигепатэктомии с применением РЧТА</t>
  </si>
  <si>
    <t>1.12.293</t>
  </si>
  <si>
    <t>Законченный случай с проведением левосторонней гемигепатэктомии с применением РЧТА</t>
  </si>
  <si>
    <t>1.12.294</t>
  </si>
  <si>
    <t>Законченный случай с проведением расширенной правосторонней гемигепатэктомии с применением РЧТА</t>
  </si>
  <si>
    <t>1.12.295</t>
  </si>
  <si>
    <t>Законченный случай с проведением расширенной левосторонней гемигепатэктомии с применением РЧТА</t>
  </si>
  <si>
    <t>1.12.296</t>
  </si>
  <si>
    <t>Законченный случай с проведением изолированной гипертермической хемиоперфузии печени</t>
  </si>
  <si>
    <t>1.12.297</t>
  </si>
  <si>
    <t>Законченный случай с проведением медианной резекции печени с применением РЧТА</t>
  </si>
  <si>
    <t>1.12.298</t>
  </si>
  <si>
    <t>1.12.299</t>
  </si>
  <si>
    <t xml:space="preserve">Законченный случай с проведением расширенной левосторонней гемигепатэктомии  </t>
  </si>
  <si>
    <t>1.12.300</t>
  </si>
  <si>
    <t>Законченный случай с проведением комбинированной лобэктомии с клиновидной, циркулярной резекцией соседних бронхов (формирование межбронхиального анастомоза)</t>
  </si>
  <si>
    <t>1.12.301</t>
  </si>
  <si>
    <t>1.12.302</t>
  </si>
  <si>
    <t>Законченный случай с проведением РЧТА периферической злокачественной опухоли легкого</t>
  </si>
  <si>
    <t>1.12.303</t>
  </si>
  <si>
    <t>Законченный случай с проведением удаления опухоли средостения с резекцией соседних органов и структур (легкого, мышечной стенки пищевода, диафрагмы, предсердия, перикарда, грудной стенки, верхней полой вены, адвентиции аорты и др.)</t>
  </si>
  <si>
    <t>1.12.304</t>
  </si>
  <si>
    <t>Законченный случай с проведением пролонгированной внутриплевральной гипертермической хемоперфузии, ФДТ</t>
  </si>
  <si>
    <t>1.12.305</t>
  </si>
  <si>
    <t>Законченный случай с проведением удаления тела позвонка с реконструктивно-пластическим компонентом</t>
  </si>
  <si>
    <t>1.12.306</t>
  </si>
  <si>
    <t>Законченный случай с проведением резекции ребра с реконструктивно-пластическим компонентом</t>
  </si>
  <si>
    <t>1.12.307</t>
  </si>
  <si>
    <t>Законченный случай с проведением резекции ключицы с реконструктивно-пластическим компонентом</t>
  </si>
  <si>
    <t>1.12.308</t>
  </si>
  <si>
    <t>Законченный случай с проведением декомпрессивной ламинэктомии позвонков с фиксацией</t>
  </si>
  <si>
    <t>1.12.309</t>
  </si>
  <si>
    <t>Законченный случай с проведением широкого иссечения меланомы с пластикой дефекта свободным кожно-мышечным лоскутом с использованием микрохирургической техники</t>
  </si>
  <si>
    <t>1.12.310</t>
  </si>
  <si>
    <t>Законченный случай с проведением широкого иссечения опухоли кожи с реконструктивно-пластическим компонентом</t>
  </si>
  <si>
    <t>1.12.311</t>
  </si>
  <si>
    <t>Законченный случай с проведением расширенного широкого иссечения опухоли кожи с реконструктивно-пластическим замещением дефекта</t>
  </si>
  <si>
    <t>1.12.312</t>
  </si>
  <si>
    <t>Законченный случай с проведением комбинированного широкого иссечения опухоли кожи с реконструктивно-пластическим замещением дефекта</t>
  </si>
  <si>
    <t>1.12.314</t>
  </si>
  <si>
    <t>1.12.315</t>
  </si>
  <si>
    <t>Законченный случай с проведением удаления первичных и рецидивных неорганных забрюшинных опухолей комбинированного</t>
  </si>
  <si>
    <t>1.12.316</t>
  </si>
  <si>
    <t>Законченный случай с проведением удаления первичных, рецидивных и метастатических опухолей брюшной стенки с применением физических методов лечения (ФДТ, РЧТА и др.)</t>
  </si>
  <si>
    <t>1.12.317</t>
  </si>
  <si>
    <t>Законченный случай с проведением изолированной гипертермической регионарной химиоперфузии конечностей</t>
  </si>
  <si>
    <t>1.12.318</t>
  </si>
  <si>
    <t>Законченный случай с проведением радикальной резекции молочной железы с одномоментной маммопластикой широчайшей мышцей спины, большой грудной мышцей или их комбинацией</t>
  </si>
  <si>
    <t>1.12.319</t>
  </si>
  <si>
    <t>Законченный случай с проведением отсроченной реконструкции молочной железы кожно-мышечным лоскутом (TRAM-лоскутом, торакодорзальным лоскутом), в том числе с использованием эндопротеза и микрохирургической техники</t>
  </si>
  <si>
    <t>1.12.320</t>
  </si>
  <si>
    <t>Законченный случай с проведением отсроченная реконструкции молочной железы свободным кожно-мышечным лоскутом, в том числе с применением микрохирургической техники</t>
  </si>
  <si>
    <t>1.12.321</t>
  </si>
  <si>
    <t>Законченный случай с проведением резекции молочной железы с определением «сторожевого» лимфоузла</t>
  </si>
  <si>
    <t>1.12.322</t>
  </si>
  <si>
    <t>Законченный случай с проведением расширенной экстирпации культи шейки матки</t>
  </si>
  <si>
    <t>1.12.323</t>
  </si>
  <si>
    <t>Законченный случай с проведением экстирпации матки с тазовой и парааортальной лимфаденэктомией, субтотальной резекцией большого сальника</t>
  </si>
  <si>
    <t>1.12.324</t>
  </si>
  <si>
    <t>Законченный случай с проведением экстирпации матки с придатками (С54)</t>
  </si>
  <si>
    <t>1.12.325</t>
  </si>
  <si>
    <t>Законченный случай с проведением экстирпации матки с тазовой лимфаденэктомией и интраоперационной лучевой терапией</t>
  </si>
  <si>
    <t>1.12.326</t>
  </si>
  <si>
    <t>Законченный случай с проведением комбинированных циторедуктивных операций при ЗНО яичников</t>
  </si>
  <si>
    <t>1.12.327</t>
  </si>
  <si>
    <t>Законченный случай с проведением двусторонней аднексэктомии или резекции яичников, субтотальной резекции большого сальника с интраоперационной ФД и ФДТ</t>
  </si>
  <si>
    <t>1.12.328</t>
  </si>
  <si>
    <t>Законченный случай с проведением аднексэктомии односторонней с резекцией контрлатерального яичника и субтотальной резекцией большого сальника с интраоперационной ФД и ФДТ</t>
  </si>
  <si>
    <t>1.12.329</t>
  </si>
  <si>
    <t>Законченный случай с проведением циторедуктивных операций при раке яичников с ФДТ</t>
  </si>
  <si>
    <t>1.12.330</t>
  </si>
  <si>
    <t>Законченный случай с проведением циторедуктивных операций с внутрибрюшной гипертермической химиотерапией</t>
  </si>
  <si>
    <t>1.12.331</t>
  </si>
  <si>
    <t>Законченный случай с проведением удаления рецидивных опухолей малого таза</t>
  </si>
  <si>
    <t>1.12.332</t>
  </si>
  <si>
    <t>Законченный случай с проведением удаления рецидивных опухолей малого таза с ФДТ</t>
  </si>
  <si>
    <t>1.12.333</t>
  </si>
  <si>
    <t>Законченный случай с проведением ампутации полового члена, двухсторонней подвздошно-пахово-бедренной лимфаденэктомии</t>
  </si>
  <si>
    <t>1.12.334</t>
  </si>
  <si>
    <t>Законченный случай с проведением криодеструкции опухоли предстательной железы</t>
  </si>
  <si>
    <t>1.12.335</t>
  </si>
  <si>
    <t>Законченный случай с проведением забрюшинной лимфаденэктомии (М335)</t>
  </si>
  <si>
    <t>1.12.336</t>
  </si>
  <si>
    <t>Законченный случай с проведением нефрэктомии с тромбэктомией</t>
  </si>
  <si>
    <t>1.12.337</t>
  </si>
  <si>
    <t>Законченный случай с проведением криодеструкции ЗНО почки</t>
  </si>
  <si>
    <t>1.12.338</t>
  </si>
  <si>
    <t>Законченный случай с проведением резекции почки с применением физических методов воздействия (РЧА, интерстициальная лазерная абляция)</t>
  </si>
  <si>
    <t>1.12.339</t>
  </si>
  <si>
    <t>Законченный случай с проведением цистпростатвезикулэктомии с расширенной лимфаденэктомией</t>
  </si>
  <si>
    <t>1.12.340</t>
  </si>
  <si>
    <t>Законченный случай с проведением резекции мочевого пузыря с интраоперационной ФДТ</t>
  </si>
  <si>
    <t>1.12.341</t>
  </si>
  <si>
    <t>Законченный случай с проведением трансуретральной резекцией мочевого пузыря с интраоперационной ФДТ, гипертермией или низкоинтенсивным лазерным излучением</t>
  </si>
  <si>
    <t>1.12.342</t>
  </si>
  <si>
    <t>Законченный случай с удалением рецидивной опухоли надпочечника с расширенной лимфаденэктомией</t>
  </si>
  <si>
    <t>1.12.343</t>
  </si>
  <si>
    <t>Законченный случай с проведением расширенной адреналэктомии или адреналэктомии с резекцией соседних органов</t>
  </si>
  <si>
    <t>1.12.344</t>
  </si>
  <si>
    <t>Законченный случай с проведением анатомических (лобэктомия, сегментэктомия) и атипичных резекций легкого при множественных, рецидивирующих, двусторонних метастазах в легкие</t>
  </si>
  <si>
    <t>1.12.345</t>
  </si>
  <si>
    <t>Законченный случай с удалением (прецизионное, резекция легкого) множественных метастазов в легких с применением физических факторов</t>
  </si>
  <si>
    <t>1.12.346</t>
  </si>
  <si>
    <t>Законченный случай с проведением изолированной регионарной гипертермической химиоперфузии легкого</t>
  </si>
  <si>
    <t>1.12.347</t>
  </si>
  <si>
    <t>Законченный случай с предоперационной или послеоперационной химиотерапией с проведением хирургического вмешательства в течение одной госпитализации (М347)</t>
  </si>
  <si>
    <t>1.12.348</t>
  </si>
  <si>
    <t>Законченный случай с послеоперационной химиотерапией с проведением хирургического вмешательства в течение одной госпитализации</t>
  </si>
  <si>
    <t>1.12.349</t>
  </si>
  <si>
    <t>Законченный случай с предоперационной или послеоперационной химиотерапией с проведением хирургического вмешательства в течение одной госпитализации (М349)</t>
  </si>
  <si>
    <t>1.12.455</t>
  </si>
  <si>
    <t xml:space="preserve">Законченный случай с проведением высокоинтенсивной фокусированной УЗ терапии (HIFU) </t>
  </si>
  <si>
    <t>1.12.350</t>
  </si>
  <si>
    <t>Законченный случай с проведением высокоинтенсивной фокусированной УЗ терапии (HIFU) при ЗНО поджелудочной железы</t>
  </si>
  <si>
    <t>1.12.351</t>
  </si>
  <si>
    <t>Законченный случай с проведением высокоинтенсивной фокусированной УЗ (H1FU) при ЗНО костей</t>
  </si>
  <si>
    <t>1.12.353</t>
  </si>
  <si>
    <t>Законченный случай с проведением высокоинтенсивной фокусированной УЗ терапии (HIFU) при ЗНО забрюшинного пространства</t>
  </si>
  <si>
    <t>1.12.354</t>
  </si>
  <si>
    <t>Законченный случай с проведением высокоинтенсивной фокусированной УЗ терапии (HIFU) при ЗНО молочной железы</t>
  </si>
  <si>
    <t>1.12.355</t>
  </si>
  <si>
    <t>Законченный случай с проведением высокоинтенсивной фокусированной УЗ терапии рака простаты</t>
  </si>
  <si>
    <t>1.12.356</t>
  </si>
  <si>
    <t>Законченный случай с проведением комплексной терапии таргетными лекарственными препаратами и химиопрепаратами с поддержкой ростовыми факторами и использованием антибактериальной, противогрибковой и противовирусной терапии</t>
  </si>
  <si>
    <t>1.12.357</t>
  </si>
  <si>
    <t>Законченный случай с проведением реконструкции анатомических структур и звукопроводящего аппарата среднего уха с применением микрохирургической техники, аутотканей и аллогенных трансплантатов, в том числе металлических, с обнажением лиц нерв (М357)</t>
  </si>
  <si>
    <t>1.12.358</t>
  </si>
  <si>
    <t>1.12.359</t>
  </si>
  <si>
    <t>Законченный случай с проведением реконструктивных слухоулучшающих операций после радикальной операции на среднем ухе при хроническом гнойном среднем отите</t>
  </si>
  <si>
    <t>1.12.360</t>
  </si>
  <si>
    <t>Законченный случай с проведением слухоулучшающих операций с применением частично имплантируемого устройства костной проводимости</t>
  </si>
  <si>
    <t>1.12.361</t>
  </si>
  <si>
    <t>Законченный случай с проведением тимпанопластики с применением микрохирургической техники, аллогенных трансплантатов, в том числе металлических</t>
  </si>
  <si>
    <t>1.12.362</t>
  </si>
  <si>
    <t>Законченный случай с проведением стапедопластики при патологическом процессе, врожденном или приобретенном, с вовлечением окна преддверия, с применением аутотканей и аллогенных трансплантатов, в том числе металлических</t>
  </si>
  <si>
    <t>1.12.363</t>
  </si>
  <si>
    <t>Законченный случай с проведением слухоулучшающих операций с применением имплантата среднего уха</t>
  </si>
  <si>
    <t>1.12.364</t>
  </si>
  <si>
    <t>Законченный случай с проведением селективной нейротомии</t>
  </si>
  <si>
    <t>1.12.365</t>
  </si>
  <si>
    <t>Законченный случай с проведением деструктивных микрохирургических вмешательств на структурах внутреннего уха с применением лучевой техники</t>
  </si>
  <si>
    <t>1.12.366</t>
  </si>
  <si>
    <t>Законченный случай с проведением дренирования эндолимфатических пространств внутреннего уха с применением микрохирургической и лучевой техники</t>
  </si>
  <si>
    <t>1.12.367</t>
  </si>
  <si>
    <t>Законченный случай с удалением новообразования с применением эндоскопической, навигационной техники и эндоваскулярной эмболизации сосудов микроэмболами и при помощи адгезивного агента</t>
  </si>
  <si>
    <t>1.12.368</t>
  </si>
  <si>
    <t>Законченный случай с удалением новообразования или рубца гортани и трахеи с использованием микрохирургической и лучевой техники</t>
  </si>
  <si>
    <t>1.12.369</t>
  </si>
  <si>
    <t>Законченный случай с проведением эндоларингеальных реконструктивно-пластических вмешательств на голосовых складках с использованием имплантов и аллогеных материалов с применением микрохирургической техники</t>
  </si>
  <si>
    <t>1.12.370</t>
  </si>
  <si>
    <t>Законченный случай с проведением ларинготрахеопластики при доброкачественных новообразованиях гортани, параличе голосовых складок и гортани, стенозе гортани</t>
  </si>
  <si>
    <t>1.12.371</t>
  </si>
  <si>
    <t>Законченный случай с проведением операции по реиннервации и заместительной функциональной пластике гортани и трахеи с применением микрохирургической техники и электромиографическим мониторингом</t>
  </si>
  <si>
    <t>1.12.372</t>
  </si>
  <si>
    <t>Законченный случай с проведением костной пластики стенок околоносовых пазух с использованием аутокостных трансплантатов, аллогенных трансплантатов, имплантатов, в том числе металлических, эндопротезов, биодеградирующих и фиксирующих материалов</t>
  </si>
  <si>
    <t>1.12.373</t>
  </si>
  <si>
    <t>Законченный случай с проведением модифицированной синустрабекулэктомии с задней трепанацией склеры, в том числе с лазерной хирургией</t>
  </si>
  <si>
    <t>1.12.456</t>
  </si>
  <si>
    <t>1.12.375</t>
  </si>
  <si>
    <t>Законченный случай с проведением синустрабекулэктомии с имплантацией различных моделей дренажа, с задней трепанацией склеры</t>
  </si>
  <si>
    <t>1.12.376</t>
  </si>
  <si>
    <t xml:space="preserve">Законченный случай с проведением подшивания цилиарного тела с задней трепанацией склеры </t>
  </si>
  <si>
    <t>1.12.377</t>
  </si>
  <si>
    <t xml:space="preserve">Законченный случай с проведением вискоканалостомии </t>
  </si>
  <si>
    <t>1.12.378</t>
  </si>
  <si>
    <t xml:space="preserve">Законченный случай с проведением микроинвазивной интрасклеральной диатермостомии </t>
  </si>
  <si>
    <t>1.12.379</t>
  </si>
  <si>
    <t>Законченный случай с проведением микроинвазивной хирургии шлеммова канала</t>
  </si>
  <si>
    <t>1.12.380</t>
  </si>
  <si>
    <t>Законченный случай с проведением непроникающей глубокой склерэктомии c ультразвуковой факоэмульсификацией осложненной катаракты с имплантацией ИОЛ, в том числе с применением лазерной хирургии</t>
  </si>
  <si>
    <t>1.12.381</t>
  </si>
  <si>
    <t>1.12.382</t>
  </si>
  <si>
    <t>Законченный случай с проведением удаления вторичной катаракты с реконструкцией задней камеры с имплантацией ИОЛ</t>
  </si>
  <si>
    <t>1.12.457</t>
  </si>
  <si>
    <t>1.12.488</t>
  </si>
  <si>
    <t>Законченный случай с имплантацией антиглаукоматозного дренажа</t>
  </si>
  <si>
    <t>1.12.489</t>
  </si>
  <si>
    <t>Законченный случай с проведением модифицированной синустрабекулэктомии с имплантацией антиглаукоматозного дренажа</t>
  </si>
  <si>
    <t>1.12.490</t>
  </si>
  <si>
    <t>Законченный случай с проведением антиглаукоматозной операции с ультразвуковой факоэмульсификацией осложненной катаракты с имплантацией эластичной интраокулярной линзы, в том числе с применением лазерной хирургии</t>
  </si>
  <si>
    <t>1.12.385</t>
  </si>
  <si>
    <t>Законченный случай с проведением эписклерального кругового и/или локального пломбирования в сочетании с транспупиллярной лазеркоагуляцией сетчатки</t>
  </si>
  <si>
    <t>1.12.386</t>
  </si>
  <si>
    <t>Законченный случай с проведением реконструкции передней камеры, включая лазерную экстракцию, осложненной катаракты с имплантацией эластичной ИОЛ</t>
  </si>
  <si>
    <t>1.12.387</t>
  </si>
  <si>
    <t>Законченный случай с проведением удаления вторичной катаракты, реконструкцией задней камеры, в том числе с имплантацией ИОЛ, в том числе с применением лазерной хирургии</t>
  </si>
  <si>
    <t>1.12.388</t>
  </si>
  <si>
    <t>Законченный случай с проведением иридоциклосклерэктомией при посттравматической глаукоме</t>
  </si>
  <si>
    <t>1.12.389</t>
  </si>
  <si>
    <t>Законченный случай с проведением имплантации дренажа при посттравматической глаукоме</t>
  </si>
  <si>
    <t>1.12.390</t>
  </si>
  <si>
    <t>Законченный случай с исправлением травматического косоглазия с пластикой экстраокулярных мышц</t>
  </si>
  <si>
    <t>1.12.391</t>
  </si>
  <si>
    <t>Законченный случай с проведением факоаспирации травматической катаракты с имплантацией различных моделей ИОЛ</t>
  </si>
  <si>
    <t>1.12.392</t>
  </si>
  <si>
    <t>Законченный случай с проведением реконструктивных операций на экстраокулярных мышцах при новообразованиях орбиты</t>
  </si>
  <si>
    <t>1.12.393</t>
  </si>
  <si>
    <t>Законченный случай с проведением отсроченной реконструкции леватора при новообразованиях орбиты</t>
  </si>
  <si>
    <t>1.12.394</t>
  </si>
  <si>
    <t>Законченный случай с проведением тонкоигольной аспирационной биопсии новообразований глаза и орбиты</t>
  </si>
  <si>
    <t>1.12.491</t>
  </si>
  <si>
    <t>Законченный случай с проведением подшивание танталовых скрепок при новообразованиях глаза</t>
  </si>
  <si>
    <t>1.12.492</t>
  </si>
  <si>
    <t>Законченный случай с проведением отграничительная и (или) разрушающая лазеркоагуляция при новообразованиях глаза</t>
  </si>
  <si>
    <t>1.12.493</t>
  </si>
  <si>
    <t xml:space="preserve">Законченный случай с проведением радиоэксцизия, в том числе с одномоментной реконструктивной пластикой, при новообразованиях придаточного аппарата глаза </t>
  </si>
  <si>
    <t>1.12.494</t>
  </si>
  <si>
    <t>Законченный случай с проведением лазерэксцизия с одномоментной реконструктивной пластикой при новообразованиях придаточного аппарата глаза</t>
  </si>
  <si>
    <t>1.12.495</t>
  </si>
  <si>
    <t>Законченный случай с проведением радиоэксцизия с лазериспарением при новообразованиях придаточного аппарата глаза</t>
  </si>
  <si>
    <t>1.12.496</t>
  </si>
  <si>
    <t>Законченный случай с проведением лазерэксцизия, в том числе с лазериспарением, при новообразованиях придаточного аппарата глаза</t>
  </si>
  <si>
    <t>1.12.497</t>
  </si>
  <si>
    <t>Законченный случай с проведением погружная диатермокоагуляция при новообразованиях придаточного аппарата глаза</t>
  </si>
  <si>
    <t>1.12.395</t>
  </si>
  <si>
    <t>Законченный случай с проведением транспупиллярной секторальной/панретинальной лазерной коагуляции аваскулярных зон сетчатки с элементами отграничивающей коагуляции</t>
  </si>
  <si>
    <t>1.12.396</t>
  </si>
  <si>
    <t xml:space="preserve">Законченный случай с проведением диодной транссклеральной фотокоагуляции, в том числе с криокоагуляцией сетчатки </t>
  </si>
  <si>
    <t>1.12.397</t>
  </si>
  <si>
    <t>Законченный случай с проведением криокоагуляцией сетчатки</t>
  </si>
  <si>
    <t>1.12.398</t>
  </si>
  <si>
    <t>Законченный случай с проведением устранения врожденного птоза верхнего века подвешиванием или укорочением леватора</t>
  </si>
  <si>
    <t>1.12.399</t>
  </si>
  <si>
    <t>Законченный случай с исправлением косоглазия с пластикой экстраокулярных мышц</t>
  </si>
  <si>
    <t>1.12.400</t>
  </si>
  <si>
    <t>1.12.401</t>
  </si>
  <si>
    <t>1.12.402</t>
  </si>
  <si>
    <t>1.12.403</t>
  </si>
  <si>
    <t>1.12.404</t>
  </si>
  <si>
    <t>Законченный случай проведения поликомпонентного иммуносупрессивного лечения с применением циклоспорина А и/или микофенолатов под контролем методов диагностики</t>
  </si>
  <si>
    <t>1.12.405</t>
  </si>
  <si>
    <t>Законченный случай проведения поликомпонентного лечения при приобретенных и врожденных заболеваниях почек под контролем методов диагностики</t>
  </si>
  <si>
    <t>1.12.406</t>
  </si>
  <si>
    <t>Законченный случай с проведением поликомпонентной иммуномодулирующей терапии (М406)</t>
  </si>
  <si>
    <t>1.12.407</t>
  </si>
  <si>
    <t>Законченный случай с проведением поликомпонентной иммуномодулирующей терапии (М407)</t>
  </si>
  <si>
    <t>1.12.498</t>
  </si>
  <si>
    <t>Законченный случай с проведением баллонной вазодилатации с установкой стента в сосуд-сосуды при остром коронарном синдроме с подъемом сегмента ST</t>
  </si>
  <si>
    <t>1.12.499</t>
  </si>
  <si>
    <t>Законченный случай с проведением баллонной вазодилатации с установкой стента в сосуд-сосуды при остром коронарном синдроме без подъема сегмента ST</t>
  </si>
  <si>
    <t>1.12.500</t>
  </si>
  <si>
    <t>Законченный случай с имплантацией частотно-адаптированного однокамерного кардиостимулятора у взрослых</t>
  </si>
  <si>
    <t>1.12.501</t>
  </si>
  <si>
    <t>Законченный случай с имплантацией частотно-адаптированного однокамерного кардиостимулятора у детей</t>
  </si>
  <si>
    <t>1.12.411</t>
  </si>
  <si>
    <t>Законченный случаи с проведением атриосептостомии</t>
  </si>
  <si>
    <t>1.12.412</t>
  </si>
  <si>
    <t>Законченный случаи с проведением баллонной ангиопластики при стенозе клапана легочной артерии</t>
  </si>
  <si>
    <t>1.12.413</t>
  </si>
  <si>
    <t>Законченный случай с проведением видеоторакоскопической резекции легких при осложненной эмфиземе</t>
  </si>
  <si>
    <t>1.12.414</t>
  </si>
  <si>
    <t>Законченный случай с пластикой гигантских булл легкого</t>
  </si>
  <si>
    <t>1.12.415</t>
  </si>
  <si>
    <t>Законченный случай с восстановлением высоты тела позвонка и его опорной функции путем введения костного цемента или биокомпозитных материалов под интраоперационной флюороскопией</t>
  </si>
  <si>
    <t>1.12.416</t>
  </si>
  <si>
    <t>Законченный случай с восстановлением формы и функции межпозвонкового диска путем пункционной декомпрессивной нуклеопластики с обязательной интраоперационной флюороскопией</t>
  </si>
  <si>
    <t>1.12.417</t>
  </si>
  <si>
    <t>Законченный случай с проведением декомпрессивно-стабилизирующего вмешательства с фиксацией позвоночника дорсальными или вентральными имплантами</t>
  </si>
  <si>
    <t>1.12.418</t>
  </si>
  <si>
    <t>Законченный случай проведения артродеза крупных суставов конечностей с различными видами фиксации и остеосинтеза</t>
  </si>
  <si>
    <t>1.12.419</t>
  </si>
  <si>
    <t>Законченный случай проведения артролиза и артродеза суставов кисти с различными видами чрескостного, накостного и интрамедуллярного остеосинтеза</t>
  </si>
  <si>
    <t>1.12.420</t>
  </si>
  <si>
    <t>Законченный случай с проведением реконструктивно-пластического хирургического вмешательства на костях стопы, с использованием ауто- и аллотрансплантатов, имплантатов, остеозамещающих материалов, металлоконструкций</t>
  </si>
  <si>
    <t>1.12.421</t>
  </si>
  <si>
    <t>Законченный случай с проведением чрескостного остеосинтеза с использованием метода цифрового анализа</t>
  </si>
  <si>
    <t>1.12.422</t>
  </si>
  <si>
    <t>Законченный случай с проведением чрескостного остеосинтеза методом компоновок аппаратов с использованием модульной трансформации</t>
  </si>
  <si>
    <t>1.12.423</t>
  </si>
  <si>
    <t>Законченный случай с проведением корригирующих остеотомий костей верхних и нижних конечностей</t>
  </si>
  <si>
    <t>1.12.424</t>
  </si>
  <si>
    <t>Законченный случай с проведением комбинированного и последовательного использования чрескостного и блокируемого интрамедуллярного или накостного остеосинтеза</t>
  </si>
  <si>
    <t>1.12.425</t>
  </si>
  <si>
    <t>Законченный случай с проведением реконструкции проксимального, дистального отдела бедренной, большеберцовой костей при пороках развития, приобретенных деформациях, требующих корригирующей остеотомии, с остеосинтезом погружными имплантами</t>
  </si>
  <si>
    <t>1.12.426</t>
  </si>
  <si>
    <t>Законченный случай с созданием оптимальных взаимоотношений в суставе путем выполнения различных вариантов остеотомий бедренной и большеберцовой костей с изменением их пространственного положения и фиксацией имплантатами или аппаратами внешней фиксации</t>
  </si>
  <si>
    <t>1.12.427</t>
  </si>
  <si>
    <t>Законченный случай с проведением корригирующих остеотомий с фиксацией имплантатами или аппаратами внешней фиксации</t>
  </si>
  <si>
    <t>1.12.428</t>
  </si>
  <si>
    <t>Законченный случай с имплантацией эндопротеза сустава</t>
  </si>
  <si>
    <t>1.12.429</t>
  </si>
  <si>
    <t>Законченный случай с пластикой грудной клетки, в том числе с применением погружных фиксаторов</t>
  </si>
  <si>
    <t>1.12.430</t>
  </si>
  <si>
    <t>Законченный случай с проведением операции уретропластики кожным лоскутом</t>
  </si>
  <si>
    <t>1.12.502</t>
  </si>
  <si>
    <t>Законченный случай с проведением кишечной пластики мочеточника</t>
  </si>
  <si>
    <t>1.12.503</t>
  </si>
  <si>
    <t>Законченный случай с наложением уретероцистанастомоза (операция Боари), в том числе у детей</t>
  </si>
  <si>
    <t>1.12.504</t>
  </si>
  <si>
    <t>Законченный случай с наложением уретероцистоанастомоза при рецидивных формах уретерогидронефроза</t>
  </si>
  <si>
    <t>1.12.505</t>
  </si>
  <si>
    <t>Законченный случай с выполнением уретероилеосигмостомии у детей</t>
  </si>
  <si>
    <t>1.12.506</t>
  </si>
  <si>
    <t>Законченный случай с эндоскопическим бужированием и стентированием мочеточника у детей</t>
  </si>
  <si>
    <t>1.12.507</t>
  </si>
  <si>
    <t>Законченный случай с цистопластикой и восстановлением уретры при гипоспадии, эписпадии и экстрофии</t>
  </si>
  <si>
    <t>1.12.508</t>
  </si>
  <si>
    <t>Законченный случай с пластическим ушиванием свища с анатомической реконструкцией</t>
  </si>
  <si>
    <t>1.12.509</t>
  </si>
  <si>
    <t>Законченный случай с проведением апендикоцистостомии по Митрофанову у детей с нейрогенным мочевым пузырем</t>
  </si>
  <si>
    <t>1.12.510</t>
  </si>
  <si>
    <t>Законченный случай с проведением радикальной цистэктомии с кишечной пластикой мочевого пузыря</t>
  </si>
  <si>
    <t>1.12.511</t>
  </si>
  <si>
    <t>Законченный случай проведения аугментационной цистопластики</t>
  </si>
  <si>
    <t>1.12.512</t>
  </si>
  <si>
    <t>Законченный случай с восстановлением уретры с использованием реваскуляризированного свободного лоскута</t>
  </si>
  <si>
    <t>1.12.513</t>
  </si>
  <si>
    <t>Законченный случай с выполнением уретропластики лоскутом из слизистой рта</t>
  </si>
  <si>
    <t>1.12.514</t>
  </si>
  <si>
    <t>Законченный случай с проведением иссечения и закрытия свища женских половых органов (фистулопластика)</t>
  </si>
  <si>
    <t>1.12.431</t>
  </si>
  <si>
    <t>Законченный случай с проведением лапаро- и экстраперитонеоскопической простатэктомии</t>
  </si>
  <si>
    <t>1.12.432</t>
  </si>
  <si>
    <t>Законченный случай с проведением лапаро- и экстраперитонеоскопической цистэктомии</t>
  </si>
  <si>
    <t>1.12.433</t>
  </si>
  <si>
    <t>Законченный случай с проведением лапаро- и ретроперитонеоскопической тазовой лимфаденэктомии</t>
  </si>
  <si>
    <t>1.12.515</t>
  </si>
  <si>
    <t>Законченный случай с проведением лапаро- и ретроперитонеоскопической нефрэктомии</t>
  </si>
  <si>
    <t>1.12.435</t>
  </si>
  <si>
    <t>1.12.436</t>
  </si>
  <si>
    <t>Законченный случай с проведением лапаро- и ретроперитонеоскопической пластики лоханочно мочеточникового сегмента, мочеточника</t>
  </si>
  <si>
    <t>1.12.437</t>
  </si>
  <si>
    <t xml:space="preserve">Законченный случай с проведением лапаро- и ретроперитонеоскопической нефроуретерэктомии </t>
  </si>
  <si>
    <t>1.12.438</t>
  </si>
  <si>
    <t>Законченный случай с проведением лапаро - и ретроперитонеоскопической резекции почки</t>
  </si>
  <si>
    <t>1.12.439</t>
  </si>
  <si>
    <t>Законченный случай с проведением перкутанной нефролитолапоксии в сочетании с дистанционной литотрипсией или без применения дистанционной литотрипсии</t>
  </si>
  <si>
    <t>1.12.440</t>
  </si>
  <si>
    <t>Законченный случай с проведением реконструктивной хейлоринопластики</t>
  </si>
  <si>
    <t>1.12.441</t>
  </si>
  <si>
    <t>Законченный случай с проведением хирургической коррекции рубцовой деформации верхней губы и носа местными тканями</t>
  </si>
  <si>
    <t>1.12.442</t>
  </si>
  <si>
    <t>Законченный случай с проведением пластики твердого неба лоскутом на ножке из прилегающих участков (из щеки, языка, верхней губы, носогубной складки)</t>
  </si>
  <si>
    <t>1.12.443</t>
  </si>
  <si>
    <t>Законченный случай с проведением реконструктивно-пластической операции с использованием реваскуляризированного лоскута</t>
  </si>
  <si>
    <t>1.12.444</t>
  </si>
  <si>
    <t>Законченный случай с проведением реконструктивной операции при небно-глоточной недостаточности (велофарингопластика, комбинированная повторная урановелофарингопластика, сфинктерная фарингопластика)</t>
  </si>
  <si>
    <t>1.12.445</t>
  </si>
  <si>
    <t>Законченный случай с хирургическим устранением расщелины, в том числе методом контурной пластики с использованием трансплантационных и имплантационных материалов</t>
  </si>
  <si>
    <t>1.12.446</t>
  </si>
  <si>
    <t>Законченный случай с пластикой с использованием тканей из прилегающих к ушной раковине участков</t>
  </si>
  <si>
    <t>1.12.447</t>
  </si>
  <si>
    <t>Законченный случай с пластическим устранением микростомы</t>
  </si>
  <si>
    <t>1.12.448</t>
  </si>
  <si>
    <t>Законченный случай с пластическим устранением макростомы</t>
  </si>
  <si>
    <t>1.12.449</t>
  </si>
  <si>
    <t>Законченный случай с проведением удаления новообразования (D11.0)</t>
  </si>
  <si>
    <t>1.12.450</t>
  </si>
  <si>
    <t>Законченный случай с проведением удаления новообразования (D11.9)</t>
  </si>
  <si>
    <t>1.12.519</t>
  </si>
  <si>
    <t>Законченный случай хирургического лечения с последующим иммуногистохимическим исследованием ткани удаленной опухоли</t>
  </si>
  <si>
    <t>1.12.520</t>
  </si>
  <si>
    <t>Законченный случай хирургического лечения гиперкортицизма с проведением двухсторонней адреналэктомии, применением аналогов соматостатина пролонгированного действия, блокаторов стероидогенеза</t>
  </si>
  <si>
    <t>Итого высокотехнологичеая медицинская помощь</t>
  </si>
  <si>
    <t>ВСЕГО</t>
  </si>
  <si>
    <t>Услуга гемодиализа интермитирующего низкопоточного в условиях стационара</t>
  </si>
  <si>
    <t>Услуга гемодиализа интермитирующего высокопоточного в условиях стационара</t>
  </si>
  <si>
    <t>Услуга гемодиафильтрации в условиях стационара</t>
  </si>
  <si>
    <t>Услуга гемодиализа интермитирующего продленного в условиях стационара</t>
  </si>
  <si>
    <t>Услуга гемофильтрации крови в условиях стационара</t>
  </si>
  <si>
    <t>Услуга гемодиафильтрации продленной в условиях стационара</t>
  </si>
  <si>
    <t>День обмена проточного перитонеального диализа в условиях стационара</t>
  </si>
  <si>
    <t>(должность)                                                                                                            (подпись)</t>
  </si>
  <si>
    <t>Предложения о планируемых к выполнению объемах МП на 2018 год в разрезе КСГ</t>
  </si>
  <si>
    <t>Случай госпитализации при беременности без патологии, дородовой госпитализации в отделение сестринского ухода (короткий случай)</t>
  </si>
  <si>
    <t>Законченный случай госпитализации при беременности, закончившейся абортивным исходом</t>
  </si>
  <si>
    <t>Случай госпитализации при осложнениях послеродового периода (короткий случай)</t>
  </si>
  <si>
    <t>Случай госпитализации при послеродовом сепсисе (короткий случай)</t>
  </si>
  <si>
    <t>Случай госпитализации при воспалительных болезнях женских половых органов (короткий случай)</t>
  </si>
  <si>
    <t>Законченный случай госпитализации при доброкачественных новообразованиях, новообразованиях in situ, неопределенного и неизвестного характера женских половых органов</t>
  </si>
  <si>
    <t>Случай госпитализации при доброкачественных новообразованиях, новообразованиях in situ, неопределенного и неизвестного характера женских половых органов (короткий случай)</t>
  </si>
  <si>
    <t>Случай госпитализации при других болезнях, врожденных аномалиях, повреждениях женских половых органов (короткий случай)</t>
  </si>
  <si>
    <t>Случай госпитализации при нарушениях с вовлечением иммунного механизма (короткий случай)</t>
  </si>
  <si>
    <t>Законченный случай госпитализации при язве желудка и двенадцатиперстной кишки</t>
  </si>
  <si>
    <t>Случай госпитализации при язве желудка и двенадцатиперстной кишки (короткий случай)</t>
  </si>
  <si>
    <t>Случай госпитализации при воспалительных заболеваниях кишечника (короткий случай)</t>
  </si>
  <si>
    <t>Случай госпитализации при болезнях печени, невирусных (уровень 1) (короткий случай)</t>
  </si>
  <si>
    <t>Случай госпитализации при болезнях печени, невирусных (уровень 2) (короткий случай)</t>
  </si>
  <si>
    <t>Случай госпитализации при болезнях поджелудочной железы (короткий случай)</t>
  </si>
  <si>
    <t>Законченный случай госпитализации при анемиях (уровень 1)</t>
  </si>
  <si>
    <t>Случай госпитализации при анемиях (уровень 1) (короткий случай)</t>
  </si>
  <si>
    <t>Законченный случай госпитализации при анемиях (уровень 2)</t>
  </si>
  <si>
    <t>Случай госпитализации при анемиях (уровень 2) (короткий случай)</t>
  </si>
  <si>
    <t>Законченный случай госпитализации при анемиях (уровень 3)</t>
  </si>
  <si>
    <t>Случай госпитализации при анемиях (уровень 3) (короткий случай)</t>
  </si>
  <si>
    <t>Случай госпитализации при нарушениях свертываемости крови (короткий случай)</t>
  </si>
  <si>
    <t>Случай госпитализации при других болезнях крови и кроветворных органов (короткий случай)</t>
  </si>
  <si>
    <t>Случай госпитализации при редких и тяжелых дерматозах (короткий случай)</t>
  </si>
  <si>
    <t>Случай госпитализации при среднетяжелых дерматозах (короткий случай)</t>
  </si>
  <si>
    <t>Законченный случай госпитализации при легких дерматозах</t>
  </si>
  <si>
    <t>Случай госпитализации при врожденных аномалиях сердечно-сосудистой системы, дети (короткий случай)</t>
  </si>
  <si>
    <t>Законченный случай госпитализации при лекарственной терапии при остром лейкозе, дети</t>
  </si>
  <si>
    <t>Случай госпитализации при лекарственной терапии при остром лейкозе, дети (короткий случай)</t>
  </si>
  <si>
    <t>Законченный случай госпитализации при лекарственной терапии при других злокачественных новообразованиях лимфоидной и кроветворной тканей, дети</t>
  </si>
  <si>
    <t>Случай госпитализации при лекарственной терапии при других злокачественных новообразованиях лимфоидной и кроветворной тканей, дети (короткий случай)</t>
  </si>
  <si>
    <t>Законченный случай госпитализации при лекарственной терапии при злокачественных новообразованиях других локализаций (кроме лимфоидной и кроветворной тканей), дети</t>
  </si>
  <si>
    <t>Случай госпитализации при лекарственной терапии при злокачественных новообразованиях других локализаций (кроме лимфоидной и кроветворной тканей), дети (короткий случай)</t>
  </si>
  <si>
    <t>Законченный случай госпитализации при проведении операций на почке и мочевыделительной системе, дети (уровень 1)</t>
  </si>
  <si>
    <t>Законченный случай госпитализации при проведении операций на почке и мочевыделительной системе, дети (уровень 2)</t>
  </si>
  <si>
    <t>Законченный случай госпитализации при проведении операций на почке и мочевыделительной системе, дети (уровень 3)</t>
  </si>
  <si>
    <t>Законченный случай госпитализации при проведении операций на почке и мочевыделительной системе, дети (уровень 4)</t>
  </si>
  <si>
    <t>Законченный случай госпитализации по детской хирургии (уровень 1)</t>
  </si>
  <si>
    <t>Законченный случай госпитализации по детской хирургии (уровень 2)</t>
  </si>
  <si>
    <t>Законченный случай госпитализации при проведении аппендэктомии, дети (уровень 1)</t>
  </si>
  <si>
    <t>Законченный случай госпитализации при проведении аппендэктомии, дети (уровень 2)</t>
  </si>
  <si>
    <t>Случай госпитализации при сахарном диабете, дети (короткий случай)</t>
  </si>
  <si>
    <t>Случай госпитализации при заболеваниях гипофиза, дети (короткий случай)</t>
  </si>
  <si>
    <t>Законченный случай госпитализации при других болезнях эндокринной системы, дети (уровень 1)</t>
  </si>
  <si>
    <t>Случай госпитализации при других болезнях эндокринной системы, дети (уровень 1) (короткий случай)</t>
  </si>
  <si>
    <t>Законченный случай госпитализации при других болезнях эндокринной системы, дети (уровень 2)</t>
  </si>
  <si>
    <t>Случай госпитализации при других болезнях эндокринной системы, дети (уровень 2) (короткий случай)</t>
  </si>
  <si>
    <t>Случай госпитализации при кишечных инфекциях, взрослые (короткий случай)</t>
  </si>
  <si>
    <t>Случай госпитализации при кишечных инфекциях, дети (короткий случай)</t>
  </si>
  <si>
    <t>Случай госпитализации при вирусном гепатите остром (короткий случай)</t>
  </si>
  <si>
    <t>Случай госпитализации при вирусном гепатите хроническом (короткий случай)</t>
  </si>
  <si>
    <t>Случай госпитализации при сепсисе, взрослые (короткий случай)</t>
  </si>
  <si>
    <t>Случай госпитализации при сепсисе, дети (короткий случай)</t>
  </si>
  <si>
    <t>Случай госпитализации при других инфекционных и паразитарных болезнях, взрослые (короткий случай)</t>
  </si>
  <si>
    <t>Случай госпитализации при других инфекционных и паразитарных болезнях, дети (короткий случай)</t>
  </si>
  <si>
    <t>Случай госпитализации при респираторных инфекциях верхних дыхательных путей с осложнениями, взрослые (короткий случай)</t>
  </si>
  <si>
    <t>Случай госпитализации при респираторных инфекциях верхних дыхательных путей, дети (короткий случай)</t>
  </si>
  <si>
    <t>Законченный случай госпитализации при гриппе, вирус гриппа идентифицирован</t>
  </si>
  <si>
    <t>Случай госпитализации при гриппе, вирус гриппа идентифицирован (короткий случай)</t>
  </si>
  <si>
    <t>Случай госпитализации при клещевом энцефалите (короткий случай)</t>
  </si>
  <si>
    <t>Законченный случай госпитализации при нестабильной стенокардии, инфаркте миокарда, легочной эмболии (уровень 1)</t>
  </si>
  <si>
    <t>Случай госпитализации при нестабильной стенокардии, инфаркте миокарда, легочной эмболии (уровень 1) (короткий случай)</t>
  </si>
  <si>
    <t>Законченный случай госпитализации при нестабильной стенокардии, инфаркте миокарда, легочной эмболии (уровень 2)</t>
  </si>
  <si>
    <t>Случай госпитализации при нестабильной стенокардии, инфаркте миокарда, легочной эмболии (уровень 2) (короткий случай)</t>
  </si>
  <si>
    <t xml:space="preserve"> Законченный случай госпитализации при инфаркте миокарда, легочной эмболии, лечение с применением тромболитической терапии </t>
  </si>
  <si>
    <t>Законченный случай госпитализации при нарушениях ритма и проводимости (уровень 1)</t>
  </si>
  <si>
    <t>Случай госпитализации при нарушениях ритма и проводимости (уровень 1) (короткий случай)</t>
  </si>
  <si>
    <t>Законченный случай госпитализации при нарушениях ритма и проводимости (уровень 2)</t>
  </si>
  <si>
    <t>Случай госпитализации при нарушениях ритма и проводимости (уровень 2) (короткий случай)</t>
  </si>
  <si>
    <t>Законченный случай госпитализации при эндокардите, миокардите, перикардите, кардиомиопатиях (уровень 1)</t>
  </si>
  <si>
    <t>Случай госпитализации при эндокардите, миокардите, перикардите, кардиомиопатиях (уровень 1) (короткий случай)</t>
  </si>
  <si>
    <t>Законченный случай госпитализации при эндокардите, миокардите, перикардите, кардиомиопатиях (уровень 2)</t>
  </si>
  <si>
    <t>Случай госпитализации при эндокардите, миокардите, перикардите, кардиомиопатиях (уровень 2) (короткий случай)</t>
  </si>
  <si>
    <t>Случай госпитализации при воспалительных заболеваниях ЦНС, взрослые (короткий случай)</t>
  </si>
  <si>
    <t>Случай госпитализации при воспалительных заболеваниях ЦНС, дети (короткий случай)</t>
  </si>
  <si>
    <t>Случай госпитализации при дегенеративных болезнях нервной системы (короткий случай)</t>
  </si>
  <si>
    <t>Случай госпитализации при демиелинизирующих болезнях нервной системы (короткий случай)</t>
  </si>
  <si>
    <t>Законченный случай госпитализации при эпилепсии, судорогах (уровень 1)</t>
  </si>
  <si>
    <t>Случай госпитализации при эпилепсии, судорогах (уровень 1) (короткий случай)</t>
  </si>
  <si>
    <t>Законченный случай госпитализации при эпилепсии, судорогах (уровень 2)</t>
  </si>
  <si>
    <t>Случай госпитализации при эпилепсии, судорогах (уровень 2) (короткий случай)</t>
  </si>
  <si>
    <t>Случай госпитализации при расстройствах периферической нервной системы (короткий случай)</t>
  </si>
  <si>
    <t>Законченный случай госпитализации при неврологических заболеваниях, лечение с применением ботулотоксина</t>
  </si>
  <si>
    <t>Случай госпитализации при других нарушениях нервной системы (уровень 1) (короткий случай)</t>
  </si>
  <si>
    <t>Случай госпитализации при других нарушениях нервной системы (уровень 2) (короткий случай)</t>
  </si>
  <si>
    <t>Случай госпитализации при транзиторных ишемических приступах, сосудистых мозговых синдромах (короткий случай)</t>
  </si>
  <si>
    <t>Случай госпитализации при кровоизлиянии в мозг (короткий случай)</t>
  </si>
  <si>
    <t>Законченный случай госпитализации при инфаркте мозга (уровень 1)</t>
  </si>
  <si>
    <t>Случай госпитализации при инфаркте мозга (уровень 1) (короткий случай)</t>
  </si>
  <si>
    <t>Законченный случай госпитализации при инфаркте мозга (уровень 2)</t>
  </si>
  <si>
    <t>Случай госпитализации при инфаркте мозга (уровень 2) (короткий случай)</t>
  </si>
  <si>
    <t>Законченный случай госпитализации при инфаркте мозга (уровень 3)</t>
  </si>
  <si>
    <t>Случай госпитализации при других цереброваскулярных болезнях (короткий случай)</t>
  </si>
  <si>
    <t>Законченный случай госпитализации при паралитических синдромах, травме спинного мозга (уровень 1)</t>
  </si>
  <si>
    <t>Случай госпитализации при паралитических синдромах, травме спинного мозга (уровень 1) (короткий случай)</t>
  </si>
  <si>
    <t>Законченный случай госпитализации при паралитических синдромах, травме спинного мозга (уровень 2)</t>
  </si>
  <si>
    <t>Случай госпитализации при паралитических синдромах, травме спинного мозга (уровень 2) (короткий случай)</t>
  </si>
  <si>
    <t>Законченный случай госпитализации при дорсопатиях, спондилопатиях, остеопатиях</t>
  </si>
  <si>
    <t>Случай госпитализации при дорсопатиях, спондилопатиях, остеопатиях (короткий случай)</t>
  </si>
  <si>
    <t>Случай госпитализации при травмах позвоночника (короткий случай)</t>
  </si>
  <si>
    <t>Случай госпитализации при переломах черепа, внутричерепной травме (короткий случай)</t>
  </si>
  <si>
    <t>Случай госпитализации при доброкачественных новообразованиях нервной системы (короткий случай)</t>
  </si>
  <si>
    <t>Случай госпитализации при малой массе тела при рождении, недоношенности (короткий случай)</t>
  </si>
  <si>
    <t>Случай госпитализации при крайне малой массе тела при рождении, крайней незрелости (короткий случай)</t>
  </si>
  <si>
    <t>Случай госпитализации при лечении новорожденных с тяжелой патологией с применением аппаратных методов поддержки или замещения витальных функций (короткий случай)</t>
  </si>
  <si>
    <t>Законченный случай госпитализации при геморрагических и гемолитических нарушения у новорожденных</t>
  </si>
  <si>
    <t>Случай госпитализации при геморрагических и гемолитических нарушения у новорожденных (короткий случай)</t>
  </si>
  <si>
    <t>Случай госпитализации при других нарушениях, возникших в перинатальном периоде (уровень 1) (короткий случай)</t>
  </si>
  <si>
    <t>Случай госпитализации при других нарушениях, возникших в перинатальном периоде (уровень 2) (короткий случай)</t>
  </si>
  <si>
    <t>Случай госпитализации при других нарушениях, возникших в перинатальном периоде (уровень 3) (короткий случай)</t>
  </si>
  <si>
    <t>Случай госпитализации при почечной недостаточности (короткий случай)</t>
  </si>
  <si>
    <t>Законченный случай госпитализации при формировании, имплантации, реконструкции, удалении, смене доступа для диализа</t>
  </si>
  <si>
    <t>Случай госпитализации при формировании, имплантации, реконструкции, удалении, смене доступа для диализа (короткий случай)</t>
  </si>
  <si>
    <t>Случай госпитализации при гломерулярных болезнях (короткий случай)</t>
  </si>
  <si>
    <t>Законченный случай госпитализации при проведении операций на женских половых органах при злокачественных новообразованиях (уровень 1)</t>
  </si>
  <si>
    <t>Законченный случай госпитализации при проведении операций на женских половых органах при злокачественных новообразованиях (уровень 3)</t>
  </si>
  <si>
    <t>Законченный случай госпитализации при проведении операций  на кишечнике и анальной области при злокачественных новообразованиях (уровень 1)</t>
  </si>
  <si>
    <t>Законченный случай госпитализации при проведении операций  на кишечнике и анальной области при злокачественных новообразованиях (уровень 2)</t>
  </si>
  <si>
    <t>Законченный случай госпитализации при проведении операций при злокачественных новообразованиях почки и мочевыделительной системы (уровень 2)</t>
  </si>
  <si>
    <t>Законченный случай госпитализации при проведении операций при злокачественных новообразованиях почки и мочевыделительной системы (уровень 3)</t>
  </si>
  <si>
    <t>Законченный случай госпитализации при проведении операций при злокачественных новообразованиях кожи (уровень 3)</t>
  </si>
  <si>
    <t>Законченный случай госпитализации при проведении операций при злокачественном новообразовании щитовидной железы (уровень 1)</t>
  </si>
  <si>
    <t>Законченный случай госпитализации при проведении операций при злокачественном новообразовании щитовидной железы (уровень 2)</t>
  </si>
  <si>
    <t>Законченный случай госпитализации при проведении мастэктомии, других операций при злокачественном новообразовании молочной железы (уровень 1)</t>
  </si>
  <si>
    <t>Законченный случай госпитализации при проведении мастэктомии, других операций при злокачественном новообразовании молочной железы (уровень 2)</t>
  </si>
  <si>
    <t>Законченный случай госпитализации при проведении операций при злокачественном новообразовании желчного пузыря, желчных протоков (уровень 1)</t>
  </si>
  <si>
    <t>Законченный случай госпитализации при проведении операций при злокачественном новообразовании желчного пузыря, желчных протоков (уровень 2)</t>
  </si>
  <si>
    <t>Законченный случай госпитализации при проведении операций при злокачественном новообразовании пищевода, желудка (уровень 1)</t>
  </si>
  <si>
    <t>Законченный случай госпитализации при проведении операций при злокачественном новообразовании пищевода, желудка (уровень 2)</t>
  </si>
  <si>
    <t>Законченный случай госпитализации при проведении операций при злокачественном новообразовании пищевода, желудка (уровень 3)</t>
  </si>
  <si>
    <t>Случай госпитализации при злокачественном новообразовании без специального противоопухолевого лечения (короткий случай)</t>
  </si>
  <si>
    <t>Законченный случай госпитализации при проведении операций на органе слуха, придаточных пазухах носа и верхних дыхательных путях при злокачественных новообразованиях</t>
  </si>
  <si>
    <t>Случай госпитализации при проведении лекарственной терапии при остром лейкозе, взрослые (короткий случай)</t>
  </si>
  <si>
    <t>Случай госпитализации при проведении лекарственной терапии при других злокачественных новообразованиях лимфоидной и кроветворной тканей, взрослые (короткий случай)</t>
  </si>
  <si>
    <t>Случай госпитализации при проведении лекарственной терапии при злокачественных новообразованиях других локализаций (кроме лимфоидной и кроветворной тканей) (уровень 1) (короткий случай)</t>
  </si>
  <si>
    <t>Случай госпитализации при проведении лекарственной терапии при злокачественных новообразованиях других локализаций (кроме лимфоидной и кроветворной тканей) (уровень 2) (короткий случай)</t>
  </si>
  <si>
    <t>Законченный случай госпитализации при проведении лучевой терапии (уровень 1)</t>
  </si>
  <si>
    <t>Случай госпитализации при проведении лучевой терапии (уровень 1) (короткий случай)</t>
  </si>
  <si>
    <t>Случай госпитализации при проведении лучевой терапии (уровень 2) (короткий случай)</t>
  </si>
  <si>
    <t>Случай госпитализации при проведении лучевой терапии (уровень 3) (короткий случай)</t>
  </si>
  <si>
    <t>Случай госпитализации при доброкачественных новообразованиях, новообразованиях in situ уха, горла, носа, полости рта (короткий случай)</t>
  </si>
  <si>
    <t>Случай госпитализации при среднем отите, мастоидите, нарушениях вестибулярной функции (короткий случай)</t>
  </si>
  <si>
    <t>Случай госпитализации при других болезнях уха (короткий случай)</t>
  </si>
  <si>
    <t>Случай госпитализации при других болезнях и врожденных аномалиях верхних дыхательных путей, симптомах и признаках, относящихся к органам дыхания, нарушениях речи (короткий случай)</t>
  </si>
  <si>
    <t>Законченный случай госпитализации при проведении операций на органе слуха, придаточных пазухах носа и верхних дыхательных путях (уровень 1)</t>
  </si>
  <si>
    <t>Законченный случай госпитализации при проведении операций на органе слуха, придаточных пазухах носа и верхних дыхательных путях (уровень 2)</t>
  </si>
  <si>
    <t>Законченный случай госпитализации при проведении операций на органе слуха, придаточных пазухах носа и верхних дыхательных путях (уровень 3)</t>
  </si>
  <si>
    <t>Законченный случай госпитализации при проведении операций на органе слуха, придаточных пазухах носа и верхних дыхательных путях (уровень 4)</t>
  </si>
  <si>
    <t>Законченный случай госпитализации при проведении операций на органе слуха, придаточных пазухах носа и верхних дыхательных путях (уровень 5)</t>
  </si>
  <si>
    <t>Законченный случай госпитализации при проведении замены речевого процессора</t>
  </si>
  <si>
    <t>Законченный случай госпитализации при проведении операций  на органе зрения (уровень 4)</t>
  </si>
  <si>
    <t>Случай госпитализации при болезнях глаза (короткий случай)</t>
  </si>
  <si>
    <t>Случай госпитализации при травмах глаза (короткий случай)</t>
  </si>
  <si>
    <t>Случай госпитализации при нарушениях всасывания, дети (короткий случай)</t>
  </si>
  <si>
    <t>Случай госпитализации при воспалительных артропатиях, спондилопатиях, дети (короткий случай)</t>
  </si>
  <si>
    <t>Случай госпитализации при врожденных аномалиях головного и спинного мозга, дети (короткий случай)</t>
  </si>
  <si>
    <t>Случай госпитализации при других болезнях органов дыхания (короткий случай)</t>
  </si>
  <si>
    <t>Случай госпитализации при интерстициальных болезнях легких, врожденных аномалиях развития легких, бронхо-легочной дисплазии, дети (короткий случай)</t>
  </si>
  <si>
    <t>Законченный случай госпитализации при доброкачественных новообразованиях, новообразованиях in situ органов дыхания, других и неуточненных органов грудной клетки</t>
  </si>
  <si>
    <t>Случай госпитализации при доброкачественных новообразованиях, новообразованиях in situ органов дыхания, других и неуточненных органов грудной клетки (короткий случай)</t>
  </si>
  <si>
    <t>Законченный случай госпитализации при пневмонии, плеврите, других болезнях плевры</t>
  </si>
  <si>
    <t>Случай госпитализации при пневмонии, плеврите, других болезнях плевры (короткий случай)</t>
  </si>
  <si>
    <t>Случай госпитализации при астме, взрослые (короткий случай)</t>
  </si>
  <si>
    <t>Случай госпитализации при астме, дети (короткий случай)</t>
  </si>
  <si>
    <t>Случай госпитализации при системных поражениях соединительной ткани (короткий случай)</t>
  </si>
  <si>
    <t>Случай госпитализации при артропатиях и спондилопатиях (короткий случай)</t>
  </si>
  <si>
    <t>Случай госпитализации при ревматических болезнях сердца (уровень 1) (короткий случай)</t>
  </si>
  <si>
    <t>Случай госпитализации при ревматических болезнях сердца (уровень 2) (короткий случай)</t>
  </si>
  <si>
    <t>Случай госпитализации при флебите и тромбофлебите, варикозном расширении вен нижних конечностей (короткий случай)</t>
  </si>
  <si>
    <t>Случай госпитализации при других болезнях, врожденных аномалиях вен (короткий случай)</t>
  </si>
  <si>
    <t>Случай госпитализации при болезнях артерий, артериол и капилляров (короткий случай)</t>
  </si>
  <si>
    <t>Законченный случай госпитализации при диагностическом обследовании сердечно-сосудистой системы</t>
  </si>
  <si>
    <t>Законченный случай госпитализации при болезнях пищевода, гастрите, дуодените, других болезнях желудка и двенадцатиперстной кишки</t>
  </si>
  <si>
    <t>Случай госпитализации при болезнях пищевода, гастрите, дуодените, других болезнях желудка и двенадцатиперстной кишки (короткий случай)</t>
  </si>
  <si>
    <t>Случай госпитализации при новообразованиях доброкачественных, in situ, неопределенного и неуточненного характера органов пищеварения (короткий случай)</t>
  </si>
  <si>
    <t>Законченный случай госпитализации при болезнях желчного пузыря</t>
  </si>
  <si>
    <t>Случай госпитализации при болезнях желчного пузыря (короткий случай)</t>
  </si>
  <si>
    <t>Случай госпитализации при других болезнях органов пищеварения, взрослые (короткий случай)</t>
  </si>
  <si>
    <t>Законченный случай госпитализации при гипертонической болезни в стадии обострения</t>
  </si>
  <si>
    <t>Случай госпитализации при гипертонической болезни в стадии обострения (короткий случай)</t>
  </si>
  <si>
    <t>Законченный случай госпитализации при стенокардии (кроме нестабильной), хронической ишемической болезни сердца (уровень 1)</t>
  </si>
  <si>
    <t>Случай госпитализации при стенокардии (кроме нестабильной), хронической ишемической болезни сердца (уровень 1) (короткий случай)</t>
  </si>
  <si>
    <t>Законченный случай госпитализации при стенокардии (кроме нестабильной), хронической ишемической болезни сердца (уровень 2)</t>
  </si>
  <si>
    <t>Случай госпитализации при стенокардии (кроме нестабильной), хронической ишемической болезни сердца (уровень 2) (короткий случай)</t>
  </si>
  <si>
    <t>Законченный случай госпитализации при других болезнях сердца (уровень 1)</t>
  </si>
  <si>
    <t>Случай госпитализации при других болезнях сердца (уровень 1) (короткий случай)</t>
  </si>
  <si>
    <t>Законченный случай госпитализации при других болезнях сердца (уровень 2)</t>
  </si>
  <si>
    <t>Случай госпитализации при других болезнях сердца (уровень 2) (короткий случай)</t>
  </si>
  <si>
    <t>Законченный случай госпитализации при бронхите необструктивном, симптомах и признаках, относящихся к органам дыхания</t>
  </si>
  <si>
    <t>Случай госпитализации при бронхите необструктивном, симптомах и признаках, относящихся к органам дыхания (короткий случай)</t>
  </si>
  <si>
    <t>Случай госпитализации при ХОБЛ, эмфиземе, бронхоэктатической болезни (короткий случай)</t>
  </si>
  <si>
    <t>Случай госпитализации в диагностических целях с постановкой/подтверждением диагноза злокачественного новообразования (короткий случай)</t>
  </si>
  <si>
    <t>Случай госпитализации при гнойных состояниях нижних дыхательных путей (короткий случай)</t>
  </si>
  <si>
    <t>Случай госпитализации при приобретенных и врожденных костно-мышечных деформациях (короткий случай)</t>
  </si>
  <si>
    <t>Случай госпитализации при переломах шейки бедра и костей таза (короткий случай)</t>
  </si>
  <si>
    <t>Случай госпитализации при переломах бедренной кости, других травмах области бедра и тазобедренного сустава (короткий случай)</t>
  </si>
  <si>
    <t>Случай госпитализации при переломах, вывихах, растяжениях области грудной клетки, верхней конечности и стопы (короткий случай)</t>
  </si>
  <si>
    <t>Случай госпитализации при переломах, вывихах, растяжениях области колена и голени (короткий случай)</t>
  </si>
  <si>
    <t>Случай госпитализации при множественных переломах, травматических ампутациях, размозжениях и последствиях травм (короткий случай)</t>
  </si>
  <si>
    <t>Случай госпитализации при тяжелой множественной и сочетанной травме (политравме) (короткий случай)</t>
  </si>
  <si>
    <t>Законченный случай госпитализации при проведении операции эндопротезирования суставов</t>
  </si>
  <si>
    <t>Случай госпитализации при тубулоинтерстициальных болезнях почек, других болезнях мочевой системы (короткий случай)</t>
  </si>
  <si>
    <t>Законченный случай госпитализации при камнях мочевой системы; симптомах, относящихся к мочевой системе</t>
  </si>
  <si>
    <t>Случай госпитализации при камнях мочевой системы; симптомах, относящихся к мочевой системе (короткий случай)</t>
  </si>
  <si>
    <t>Случай госпитализации при доброкачественных новообразованиях, новообразованиях in situ, неопределенного и неизвестного характера мочевых органов и мужских половых органов (короткий случай)</t>
  </si>
  <si>
    <t>Законченный случай госпитализации при болезнях предстательной железы</t>
  </si>
  <si>
    <t>Случай госпитализации при болезнях предстательной железы (короткий случай)</t>
  </si>
  <si>
    <t>Случай госпитализации при других болезнях, врожденных аномалиях, повреждениях мочевой системы и мужских половых органов (короткий случай)</t>
  </si>
  <si>
    <t>Законченный случай госпитализации при проведении операций на мужских половых органах, взрослые (уровень 1)</t>
  </si>
  <si>
    <t>Случай госпитализации при болезнях лимфатических сосудов и лимфатических узлов (короткий случай)</t>
  </si>
  <si>
    <t>Законченный случай госпитализации при проведении операций на коже, подкожной клетчатке, придатках кожи (уровень 1)</t>
  </si>
  <si>
    <t>Законченный случай госпитализации при проведении операций  на коже, подкожной клетчатке, придатках кожи (уровень 3)</t>
  </si>
  <si>
    <t>Законченный случай госпитализации при проведении операций  на органах кроветворения и иммунной системы (уровень 2)</t>
  </si>
  <si>
    <t>Законченный случай госпитализации при болезнях молочной железы, новообразованиях молочной железы доброкачественных, in situ, неопределенного и неизвестного характера</t>
  </si>
  <si>
    <t>Случай госпитализации при болезнях молочной железы, новообразованиях молочной железы доброкачественных, in situ, неопределенного и неизвестного характера (короткий случай)</t>
  </si>
  <si>
    <t>Законченный случай госпитализации при артрозах, других поражениях суставов, болезнях мягких тканей</t>
  </si>
  <si>
    <t>Случай госпитализации при артрозах, других поражениях суставов, болезнях мягких тканей (короткий случай)</t>
  </si>
  <si>
    <t>Законченный случай госпитализации при остеомиелите (уровень 1)</t>
  </si>
  <si>
    <t>Случай госпитализации при остеомиелите (уровень 1) (короткий случай)</t>
  </si>
  <si>
    <t>Законченный случай госпитализации при остеомиелите (уровень 2)</t>
  </si>
  <si>
    <t>Случай госпитализации при остеомиелите (уровень 2) (короткий случай)</t>
  </si>
  <si>
    <t>Законченный случай госпитализации при остеомиелите (уровень 3)</t>
  </si>
  <si>
    <t>Случай госпитализации при остеомиелите (уровень 3) (короткий случай)</t>
  </si>
  <si>
    <t>Случай госпитализации при доброкачественных новообразованиях костно-мышечной системы и соединительной ткани (короткий случай)</t>
  </si>
  <si>
    <t>Законченный случай госпитализации при открытых ранах, поверхностных, других и неуточненных травмах</t>
  </si>
  <si>
    <t>Законченный случай госпитализации при проведении аппендэктомии, взрослые (уровень 1)</t>
  </si>
  <si>
    <t>Законченный случай госпитализации при проведении аппендэктомии, взрослые (уровень 2)</t>
  </si>
  <si>
    <t>Законченный случай госпитализации при проведении операций по поводу грыж, взрослые (уровень 1)</t>
  </si>
  <si>
    <t>Законченный случай госпитализации при проведении операций по поводу грыж, взрослые (уровень 2)</t>
  </si>
  <si>
    <t>Законченный случай госпитализации при проведении операций по поводу грыж, взрослые (уровень 3)</t>
  </si>
  <si>
    <t>Случай госпитализации при отморожениях (уровень 1) (короткий случай)</t>
  </si>
  <si>
    <t>Случай госпитализации при отморожениях (уровень 2) (короткий случай)</t>
  </si>
  <si>
    <t>Случай госпитализации при ожогах (уровень 1) (короткий случай)</t>
  </si>
  <si>
    <t>Случай госпитализации при ожогах (уровень 2) (короткий случай)</t>
  </si>
  <si>
    <t>Случай госпитализации при ожогах (уровень 3) (короткий случай)</t>
  </si>
  <si>
    <t>Случай госпитализации при ожогах (уровень 4) (короткий случай)</t>
  </si>
  <si>
    <t>Случай госпитализации при ожогах (уровень 5) (короткий случай)</t>
  </si>
  <si>
    <t>Случай госпитализации при болезнях полости рта, слюнных желез и челюстей, врожденных аномалиях лица и шеи, взрослые (короткий случай)</t>
  </si>
  <si>
    <t>Законченный случай госпитализации при сахарном диабете, взрослые (уровень 1)</t>
  </si>
  <si>
    <t>Случай госпитализации при сахарном диабете, взрослые (уровень 1) (короткий случай)</t>
  </si>
  <si>
    <t>Законченный случай госпитализации при сахарном диабете, взрослые (уровень 2)</t>
  </si>
  <si>
    <t>Случай госпитализации при сахарном диабете, взрослые (уровень 2) (короткий случай)</t>
  </si>
  <si>
    <t>Случай госпитализации при заболеваниях гипофиза, взрослые (короткий случай)</t>
  </si>
  <si>
    <t>Законченный случай госпитализации при других болезнях эндокринной системы, взрослые (уровень 1)</t>
  </si>
  <si>
    <t>Случай госпитализации при других болезнях эндокринной системы, взрослые (уровень 1) (короткий случай)</t>
  </si>
  <si>
    <t>Законченный случай госпитализации при других болезнях эндокринной системы, взрослые (уровень 2)</t>
  </si>
  <si>
    <t>Случай госпитализации при других болезнях эндокринной системы, взрослые (уровень 2) (короткий случай)</t>
  </si>
  <si>
    <t>Законченный случай госпитализации при новообразованиях эндокринных желез доброкачественных, in situ, неопределенного и неизвестного характера</t>
  </si>
  <si>
    <t>Случай госпитализации при новообразованиях эндокринных желез доброкачественных, in situ, неопределенного и неизвестного характера (короткий случай)</t>
  </si>
  <si>
    <t>Случай госпитализации при расстройствах питания (короткий случай)</t>
  </si>
  <si>
    <t>Случай госпитализации при других нарушениях обмена веществ (короткий случай)</t>
  </si>
  <si>
    <t>Случай госпитализации при кистозном фиброзе (короткий случай)</t>
  </si>
  <si>
    <t>Законченный случай госпитализации при комплексном лечении с применением препаратов иммуноглобулина</t>
  </si>
  <si>
    <t>Случай госпитализации при редких генетических заболеваниях (короткий случай)</t>
  </si>
  <si>
    <t>Законченный случай госпитализации при лечении с применением генно-инженерных биологических препаратов в случае отсутствия эффективности базисной терапии</t>
  </si>
  <si>
    <t>Законченный случай госпитализации при факторах, влияющих на состояние здоровья населения и обращения в учреждения здравоохранения</t>
  </si>
  <si>
    <t>Случай госпитализации при факторах, влияющих на состояние здоровья населения и обращения в учреждения здравоохранения (короткий случай)</t>
  </si>
  <si>
    <t>Случай госпитализации в диагностических целях с постановкой диагноза туберкулеза, ВИЧ-инфекции, психического заболевания (короткий случай)</t>
  </si>
  <si>
    <t>Случай госпитализации при отторжении, отмирании трансплантата органов и тканей (короткий случай)</t>
  </si>
  <si>
    <t>Законченный случай госпитализации при установке, замене, заправке помп для лекарственных препаратов</t>
  </si>
  <si>
    <t>Случай проведения медицинской нейрореабилитации (короткий случай)</t>
  </si>
  <si>
    <t>Случай проведения медицинской кардиореабилитации (короткий случай)</t>
  </si>
  <si>
    <t>Законченный случай госпитализации при проведении медицинской реабилитации после перенесенных травм и операций на опорно-двигательной системе</t>
  </si>
  <si>
    <t>Случай проведения медицинской реабилитации после перенесенных травм и операций на опорно-двигательной системе (короткий случай)</t>
  </si>
  <si>
    <t>Случай проведения медицинской реабилитации детей, перенесших заболевания перинатального периода (короткий случай)</t>
  </si>
  <si>
    <t>Случай проведения медицинской реабилитации при других соматических заболеваниях (короткий случай)</t>
  </si>
  <si>
    <t>Законченный случай госпитализации при проведении медицинской реабилитации детей с нарушениями слуха без замены речевого процессора системы кохлеарной имплантации</t>
  </si>
  <si>
    <t>Случай проведения медицинской реабилитации детей с нарушениями слуха без замены речевого процессора системы кохлеарной имплантации (короткий случай)</t>
  </si>
  <si>
    <t>Законченный случай госпитализации при проведении медицинской реабилитации детей с онкологическими, гематологическими и иммунологическими заболеваниями в тяжелых формах продолжительного течения</t>
  </si>
  <si>
    <t>Случай проведения медицинской реабилитации детей с онкологическими, гематологическими и иммунологическими заболеваниями в тяжелых формах продолжительного течения (короткий случай)</t>
  </si>
  <si>
    <t>Случай проведения медицинской реабилитации детей с поражениями центральной нервной системы (короткий случай)</t>
  </si>
  <si>
    <t>Законченный случай госпитализации при проведении медицинской реабилитации детей, после хирургической коррекции врожденных пороков развития органов и систем</t>
  </si>
  <si>
    <t>Случай проведения медицинской реабилитации детей, после хирургической коррекции врожденных пороков развития органов и систем (короткий случай)</t>
  </si>
  <si>
    <t>207.1</t>
  </si>
  <si>
    <t>Законченный случай госпитализации при отравлениях и других воздействиях внешних причин (уровень 2) (в условиях реанимации)</t>
  </si>
  <si>
    <t>207.2</t>
  </si>
  <si>
    <t>1.12.001</t>
  </si>
  <si>
    <t>1.12.002</t>
  </si>
  <si>
    <t>1.12.003</t>
  </si>
  <si>
    <t>1.12.004</t>
  </si>
  <si>
    <t>1.12.005</t>
  </si>
  <si>
    <t>1.12.006</t>
  </si>
  <si>
    <t>1.12.007</t>
  </si>
  <si>
    <t>1.12.008</t>
  </si>
  <si>
    <t>1.12.009</t>
  </si>
  <si>
    <t>1.12.010</t>
  </si>
  <si>
    <t>1.12.011</t>
  </si>
  <si>
    <t>1.12.012</t>
  </si>
  <si>
    <t>1.12.013</t>
  </si>
  <si>
    <t>1.12.030</t>
  </si>
  <si>
    <t>1.12.031</t>
  </si>
  <si>
    <t>Законченный случай с проведением операций эндоскопическим, влагалищным и абдоминальным доступом и их сочетания в различной комбинации: Промонтофиксация матки или культи влагалища с использованием синтетических сеток</t>
  </si>
  <si>
    <t>1.12.032</t>
  </si>
  <si>
    <t>1.12.033</t>
  </si>
  <si>
    <t>Законченный случай с проведением операций эндоскопическим, влагалищным и абдоминальным доступом и их сочетания в различной комбинации: Пластика сфинктера прямой кишки</t>
  </si>
  <si>
    <t>1.12.034</t>
  </si>
  <si>
    <t>Законченный случай лечения с проведением операций эндоскопическим, влагалищным и абдоминальным доступом и их сочетание в различной комбинации : Пластика шейки матки</t>
  </si>
  <si>
    <t>1.12.035</t>
  </si>
  <si>
    <t>1.12.036</t>
  </si>
  <si>
    <t>1.12.038</t>
  </si>
  <si>
    <t>1.12.039</t>
  </si>
  <si>
    <t>Законченный случай проведения поликомпонентной терапии при аутоиммунном перекресте с применением химиотерапевтических, генно-инженерных биологических и противовирусных лекарственных препаратов под диагностическим контролем</t>
  </si>
  <si>
    <t>1.12.040</t>
  </si>
  <si>
    <t>1.12.041</t>
  </si>
  <si>
    <t>1.12.042</t>
  </si>
  <si>
    <t>1.12.043</t>
  </si>
  <si>
    <t>1.12.044</t>
  </si>
  <si>
    <t>1.12.045</t>
  </si>
  <si>
    <t>Законченный случай комплексного консервативного и хирургического лечения, включающего эфферентные и афферентные методы лечения и др. (М45)</t>
  </si>
  <si>
    <t>1.12.046</t>
  </si>
  <si>
    <t>Законченный случай комплексного консервативного и хирургического лечения, в том числе: высокодозная пульс-терапия стероидными гормонами, иммуномодулирующая, иммуносупрессивная терапия и др (М46)</t>
  </si>
  <si>
    <t>1.12.047</t>
  </si>
  <si>
    <t>1.12.048</t>
  </si>
  <si>
    <t>1.12.049</t>
  </si>
  <si>
    <t>1.12.050</t>
  </si>
  <si>
    <t>Законченный случай лечения с применением фототерапии, фотохимиотерапии, бальнеофотохимиотерапии, плазмафереза при тяжелом распространенном псориазе</t>
  </si>
  <si>
    <t>1.12.051</t>
  </si>
  <si>
    <t>1.12.052</t>
  </si>
  <si>
    <t>Законченный случай лечения с применением низкоинтенсивной лазерной терапии, узкополосной средневолновой фототерапии, и др.(М52)</t>
  </si>
  <si>
    <t>1.12.053</t>
  </si>
  <si>
    <t>1.12.054</t>
  </si>
  <si>
    <t>1.12.055</t>
  </si>
  <si>
    <t>1.12.056</t>
  </si>
  <si>
    <t>1.12.057</t>
  </si>
  <si>
    <t>1.12.058</t>
  </si>
  <si>
    <t>1.12.059</t>
  </si>
  <si>
    <t>1.12.060</t>
  </si>
  <si>
    <t>1.12.061</t>
  </si>
  <si>
    <t>1.12.062</t>
  </si>
  <si>
    <t>1.12.063</t>
  </si>
  <si>
    <t xml:space="preserve">Законченный случай с выполнением операции удаления опухоли с применением двух и более методов лечения (интраоперационных технологий) (М63) </t>
  </si>
  <si>
    <t>1.12.064</t>
  </si>
  <si>
    <t>1.12.065</t>
  </si>
  <si>
    <t>1.12.066</t>
  </si>
  <si>
    <t>1.12.067</t>
  </si>
  <si>
    <t>1.12.068</t>
  </si>
  <si>
    <t>1.12.069</t>
  </si>
  <si>
    <t>1.12.070</t>
  </si>
  <si>
    <t>1.12.071</t>
  </si>
  <si>
    <t>1.12.072</t>
  </si>
  <si>
    <t>1.12.073</t>
  </si>
  <si>
    <t>1.12.074</t>
  </si>
  <si>
    <t>1.12.075</t>
  </si>
  <si>
    <t>1.12.076</t>
  </si>
  <si>
    <t>1.12.077</t>
  </si>
  <si>
    <t>1.12.078</t>
  </si>
  <si>
    <t>1.12.079</t>
  </si>
  <si>
    <t>1.12.080</t>
  </si>
  <si>
    <t>1.12.081</t>
  </si>
  <si>
    <t>1.12.082</t>
  </si>
  <si>
    <t>1.12.083</t>
  </si>
  <si>
    <t>1.12.084</t>
  </si>
  <si>
    <t>1.12.085</t>
  </si>
  <si>
    <t>1.12.086</t>
  </si>
  <si>
    <t>1.12.087</t>
  </si>
  <si>
    <t>1.12.088</t>
  </si>
  <si>
    <t>1.12.089</t>
  </si>
  <si>
    <t>1.12.091</t>
  </si>
  <si>
    <t>1.12.092</t>
  </si>
  <si>
    <t>1.12.093</t>
  </si>
  <si>
    <t>1.12.094</t>
  </si>
  <si>
    <t>1.12.095</t>
  </si>
  <si>
    <t>1.12.096</t>
  </si>
  <si>
    <t>1.12.097</t>
  </si>
  <si>
    <t>Законченный случай с проведением инфузионной, кардиотонической вазотропной и респираторной терапии (М97)</t>
  </si>
  <si>
    <t>1.12.098</t>
  </si>
  <si>
    <t>1.12.099</t>
  </si>
  <si>
    <t>Законченный случай с проведением эндоскопической ФДТ опухоли Вирсунгова протока</t>
  </si>
  <si>
    <t>Законченный случай с проведением эндоскопической аргоноплазменной коагуляции опухоли бронхов</t>
  </si>
  <si>
    <t>Законченный случай с проведением поднаркозной эндоскопической ФДТ опухоли бронхов</t>
  </si>
  <si>
    <t>Законченный случай с проведением эндоскопической лазерной деструкции опухоли трахеи</t>
  </si>
  <si>
    <t>Законченный случай с проведением эндоскопической лазерной реканализации и устранения дыхательной недостаточности при стенозирующей опухоли трахеи</t>
  </si>
  <si>
    <t>Законченный случай с проведением эндоскопического стентирования трахеи «Т-образной трубкой»</t>
  </si>
  <si>
    <t>Законченный случай с проведением расширенной, комбинированной лобэктомии, билобэктомии, пневмонэктомии с резекцией соседних органов и структур средостения, резекцией и пластикой легочной артерии, циркулярной резекцией трахеи (М301)</t>
  </si>
  <si>
    <t>Законченный случай с проведением реконструктивных операций при врожденных аномалиях развития и приобретенной атрезии вследствие хронического гнойного среднего отита (М358)</t>
  </si>
  <si>
    <t>Законченный случай с проведением реконструкции передней камеры, иридопластики с УЗ факоэмульсификацией осложненной катаракты с имплантацией ИОЛ, в том числе с применением лазерной хирургии</t>
  </si>
  <si>
    <t>Законченный случай с проведением поликомпонентного лечения с применением специфических хелаторов меди и препаратов цинка под диагностическим контролем эффективности лечения</t>
  </si>
  <si>
    <t>Законченный случай проведения поликомпонентного лечения, частичного или полного парентерального питания с подбором специализированного энтерального питания под диагностическим контролем эффективности терапии (М401)</t>
  </si>
  <si>
    <t>Законченный случай проведения комплексного лечения с применением дифференцированного назначения парентеральной заместительной терапии ферментом и лекарственных препаратов, влияющих на формирование костной ткани</t>
  </si>
  <si>
    <t>Законченный случай проведения поликомпонентного иммуномодулирующего лечения под диагностическим контролем (М403)</t>
  </si>
  <si>
    <t>Законченный случай с проведением операции лапаро- и ретроперитонеоскопического иссечения кисты почки</t>
  </si>
  <si>
    <t>Законченный случай проведения радиочастотной аблации опухоли легкого под ультразвуковой навигацией и (или) под контролем компьютерной томографии</t>
  </si>
  <si>
    <t>Законченный случай проведения модифицированной синустрабекулэктомии, в том числе ультразвуковой факоэмульсификации осложненной катаракты с имплантацией интраокулярной линзы</t>
  </si>
  <si>
    <t>Законченный случай проведения реконструкции передней камеры с лазерной экстракцией осложненной катаракты с имплантацией интраокулярной линзы</t>
  </si>
  <si>
    <t>Законченный случай с проведением односторонней адреналэктомии открытым доступом (лапаротомия, люмботомия, торакофренолапаротомия)</t>
  </si>
  <si>
    <t>1.12.521</t>
  </si>
  <si>
    <t>Законченный случай с имплантацией эндопротеза сустава при коксартрозе</t>
  </si>
  <si>
    <t>1.12.522</t>
  </si>
  <si>
    <t>Законченный случай с проведением колэктомии с резекцией прям киш, мукозэктомии прям киш, с формированием тонкокиш резерв, илеорект анастомоза, илеостомии, субтот резекции обод киш с брюшно-анальн резекц прям киш и низвед прав отд обод киш в анал канал</t>
  </si>
  <si>
    <t>1.12.523</t>
  </si>
  <si>
    <t>Законченный случай с проведением терапии с использованием генно-инженерных лекарственных препаратов, с последующим введением иммуноглобулинов под контролем молекулярных диагностических методик, иммуноферментных, гемостазиологических методов исследования</t>
  </si>
  <si>
    <t>1.12.524</t>
  </si>
  <si>
    <t>Законченный случай с проведением терапии с использ генно-инж лек преп и экстракорпор мет леч (аппаратн плазмаф, каск плазмафильтр, иммуносорб) с последующ введен иммуноглоб под контр молекулярных диагн методик, иммуноферм, гемостазиолог метод исслед</t>
  </si>
  <si>
    <t>1.12.525</t>
  </si>
  <si>
    <t>Законченный случай с проведением операции удаления опухоли в пределах здоровых тканей с использованием лапароскопического и комбинированного доступа, с иммуногистохимическим исследованием удаленных тканей</t>
  </si>
  <si>
    <t>1.12.526</t>
  </si>
  <si>
    <t xml:space="preserve">Законченный случай проведения поликомп лечения метабол наруш в миокарде и наруш нейровегет регул с прим блок нейрогорм, диурет, кардиотон, антиаритм, кардиопрот, антибиот, противовосп нестер, гормон и цитостат лек преп, в/в иммуноглоб под контролем </t>
  </si>
  <si>
    <t>1.12.527</t>
  </si>
  <si>
    <t>Законченный случай с проведением операции имплантации частотно-адаптированного двухкамерного кардиостимулятора</t>
  </si>
  <si>
    <t>1.12.528</t>
  </si>
  <si>
    <t>Законченный случай с проведением операции петлевой пластики уретры с использованием петлевого, синтетического, сетчатого протеза при недержании мочи</t>
  </si>
  <si>
    <t>1.12.529</t>
  </si>
  <si>
    <t>Законченный случай с проведением комплексного лечения, включая персонализированную терапию сахарного диабета на основе молекулярно-генетических, иммунологических, гормональных и биохимических методов диагностики</t>
  </si>
  <si>
    <t>1.12.530</t>
  </si>
  <si>
    <t>комплексное лечение, включая установку средств суточного мониторирования гликемии с компьютерным анализом вариабельности суточной гликемии и нормализацией показателей углеводного обмена с системой непрерывного введения инсулина (инсулиновая помпа)</t>
  </si>
  <si>
    <t>№ группы ВМП</t>
  </si>
  <si>
    <t>случаев госпитализации ВМП, всего</t>
  </si>
  <si>
    <t>случаев ЗПТ, всего</t>
  </si>
  <si>
    <t>Законченный случай лечения при осложнениях беременности, родов, послеродового периода</t>
  </si>
  <si>
    <t>Законченный случай лечения при болезнях женских половых органов</t>
  </si>
  <si>
    <t>Законченный случай лечения при нарушениях с вовлечением иммунного механизма</t>
  </si>
  <si>
    <t>Законченный случай лечения при болезнях органов пищеварения, взрослые</t>
  </si>
  <si>
    <t>Законченный случай лечения при болезнях крови</t>
  </si>
  <si>
    <t>Законченный случай лечения при дерматозах</t>
  </si>
  <si>
    <t>Законченный случай лечения при болезнях системы кровообращения, дети</t>
  </si>
  <si>
    <t>Законченный случай лечения при проведении лекарственной терапии при остром лейкозе, дети</t>
  </si>
  <si>
    <t>Законченный случай лечения при проведении лекарственной терапии при других злокачественных новообразованиях лимфоидной и кроветворной тканей, дети</t>
  </si>
  <si>
    <t>Законченный случай лечения при проведении операций на мужских половых органах, дети</t>
  </si>
  <si>
    <t>Законченный случай лечения при проведении операций на почке и мочевыделительной системе, дети</t>
  </si>
  <si>
    <t>Законченный случай лечения при проведении операций по поводу грыж, дети</t>
  </si>
  <si>
    <t>Законченный случай лечения при сахарном диабете, дети</t>
  </si>
  <si>
    <t>Законченный случай лечения при других болезнях эндокринной системы, дети</t>
  </si>
  <si>
    <t>Законченный случай лечения при вирусном гепатите B хроническом, лекарственная терапия</t>
  </si>
  <si>
    <t>Законченный случай лечения при инфекционных и паразитарных болезнях, взрослые</t>
  </si>
  <si>
    <t>Законченный случай лечения при инфекционных и паразитарных болезнях, дети</t>
  </si>
  <si>
    <t>Законченный случай лечения при респираторных инфекциях верхних дыхательных путей, взрослые</t>
  </si>
  <si>
    <t>Законченный случай лечения при респираторных инфекциях верхних дыхательных путей, дети</t>
  </si>
  <si>
    <t>Законченный случай лечения при болезнях системы кровообращения, взрослые</t>
  </si>
  <si>
    <t>Законченный случай лечения при болезнях системы кровообращения с применением инвазивных методов</t>
  </si>
  <si>
    <t>Законченный случай лечения при болезнях нервной системы, хромосомных аномалиях</t>
  </si>
  <si>
    <t>Законченный случай лечения при неврологических заболеваниях, лечение с применением ботулотоксина</t>
  </si>
  <si>
    <t>Законченный случай лечения при болезнях и травмах позвоночника, спинного мозга, последствиях внутричерепной травмы, сотрясении головного мозга</t>
  </si>
  <si>
    <t>Законченный случай лечения при проведении операций на периферической нервной системе</t>
  </si>
  <si>
    <t>Законченный случай лечения при нарушениях, возникших в перинатальном периоде</t>
  </si>
  <si>
    <t>Законченный случай лечения при гломерулярных болезнях, почечной недостаточности (без диализа)</t>
  </si>
  <si>
    <t>Законченный случай лечения при других болезнях почек</t>
  </si>
  <si>
    <t>Законченный случай лечения при болезнях уха, горла, носа</t>
  </si>
  <si>
    <t>Законченный случай лечения при болезнях и травмах глаза</t>
  </si>
  <si>
    <t>Законченный случай лечения при проведении операций на органе зрения (уровень 1)</t>
  </si>
  <si>
    <t>Законченный случай лечения при проведении операций на органе зрения (уровень 3)</t>
  </si>
  <si>
    <t>Законченный случай лечения при проведении операций на органе зрения (уровень 4)</t>
  </si>
  <si>
    <t>Законченный случай лечения при проведении операций на органе зрения (уровень 5)</t>
  </si>
  <si>
    <t>Законченный случай лечения при системных поражениях соединительной ткани, артропатиях, спондилопатиях, дети</t>
  </si>
  <si>
    <t>Законченный случай лечения при болезнях органов пищеварения, дети</t>
  </si>
  <si>
    <t>Законченный случай лечения при болезнях органов дыхания</t>
  </si>
  <si>
    <t>Законченный случай лечения при системных поражениях соединительной ткани, артропатиях, спондилопатиях, взрослые</t>
  </si>
  <si>
    <t>Законченный случай лечения при болезнях полости рта, слюнных желез и челюстей, врожденных аномалиях лица и шеи, дети</t>
  </si>
  <si>
    <t>Законченный случай лечения при отравлениях и других воздействиях внешних причин</t>
  </si>
  <si>
    <t>Законченный случай лечения при проведении операций на нижних дыхательных путях и легочной ткани, органах средостения</t>
  </si>
  <si>
    <t>Законченный случай лечения при болезнях, врожденных аномалиях, повреждениях мочевой системы и мужских половых органов</t>
  </si>
  <si>
    <t>Законченный случай лечения при болезнях, новообразованиях молочной железы</t>
  </si>
  <si>
    <t>Законченный случай лечения при проведении операций на органах кроветворения и иммунной системы</t>
  </si>
  <si>
    <t>Законченный случай лечения при ожогах и отморожениях</t>
  </si>
  <si>
    <t>Законченный случай лечения при болезнях полости рта, слюнных желез и челюстей, врожденных аномалиях лица и шеи, взрослые</t>
  </si>
  <si>
    <t>Законченный случай лечения при сахарном диабете, взрослые</t>
  </si>
  <si>
    <t>Законченный случай лечения при кистозном фиброзе</t>
  </si>
  <si>
    <t>Законченный случай лечения при проведении лечения кистозного фиброза с применением ингаляционной антибактериальной терапии</t>
  </si>
  <si>
    <t>Законченный случай лечения при проведении лечения с применением генно-инженерных биологических препаратов</t>
  </si>
  <si>
    <t>Законченный случай лечения при отторжении, отмирании трансплантата органов и тканей</t>
  </si>
  <si>
    <t>Случай лечения при проведении экстракорпорального оплодотворения, завершившегося на первом этапе</t>
  </si>
  <si>
    <t>5.1</t>
  </si>
  <si>
    <t>Случай лечения при проведении экстракорпорального оплодотворения, завершившегося на втором этапе</t>
  </si>
  <si>
    <t>5.2</t>
  </si>
  <si>
    <t>Случай лечения при проведении экстракорпорального оплодотворения, завершившегося на третьем этапе</t>
  </si>
  <si>
    <t>5.3</t>
  </si>
  <si>
    <t>Законченный случай лечения при проведении экстракорпорального оплодотворения (1-4 этапы)</t>
  </si>
  <si>
    <t>5.4</t>
  </si>
  <si>
    <t>Случай проведения перитонеального диализа в условиях дневного стационара в течение одного месяца</t>
  </si>
  <si>
    <t>Случай проведения гемодиализа в условиях дневного стационара в течение одного месяца</t>
  </si>
  <si>
    <t>Услуга гемодиализа интермитирующего низкопоточного в условиях дневного стационара</t>
  </si>
  <si>
    <t>Услуга гемодиализа интермитирующего высокопоточного в условиях дневного стационара</t>
  </si>
  <si>
    <t>Услуга гемодиафильтрации в условиях дневного стационара</t>
  </si>
  <si>
    <t>(должность)                                                                                                                   (подпись)</t>
  </si>
  <si>
    <t>Случай лечения при осложнениях беременности, родов, послеродового периода (короткий случай)</t>
  </si>
  <si>
    <t>Случай лечения при болезнях женских половых органов (короткий случай)</t>
  </si>
  <si>
    <t>Законченный случай лечения при проведении операций на женских половых органах (уровень 1)</t>
  </si>
  <si>
    <t>Законченный случай лечения при проведении операций на женских половых органах (уровень 2)</t>
  </si>
  <si>
    <t>Законченный случай проведения искусственнго прерывания беременности (аборт)</t>
  </si>
  <si>
    <t>Законченный случай проведения аборта медикаментозного</t>
  </si>
  <si>
    <t>Случай лечения при нарушениях с вовлечением иммунного механизма (короткий случай)</t>
  </si>
  <si>
    <t>Случай лечения при болезнях органов пищеварения, взрослые (короткий случай)</t>
  </si>
  <si>
    <t>Случай лечения при болезнях крови (короткий случай)</t>
  </si>
  <si>
    <t>Случай лечения при дерматозах (короткий случай)</t>
  </si>
  <si>
    <t>Случай лечения при болезнях системы кровообращения, дети (короткий случай)</t>
  </si>
  <si>
    <t>Случай лечения при проведении лекарственной терапии при остром лейкозе, дети (короткий случай)</t>
  </si>
  <si>
    <t>Случай лечения при проведении лекарственной терапии при других злокачественных новообразованиях лимфоидной и кроветворной тканей, дети (короткий случай)</t>
  </si>
  <si>
    <t>Законченный случай лечения при проведении лекарственной терапии при злокачественных новообразованиях других локализаций (кроме лимфоидной и кроветворной тканей), дети</t>
  </si>
  <si>
    <t>Случай лечения при проведении лекарственной терапии при злокачественных новообразованиях других локализаций (кроме лимфоидной и кроветворной тканей), дети (короткий случай)</t>
  </si>
  <si>
    <t>Случай лечения при сахарном диабете, дети (короткий случай)</t>
  </si>
  <si>
    <t>Случай лечения при других болезнях эндокринной системы, дети (короткий случай)</t>
  </si>
  <si>
    <t>Случай лечения при вирусном гепатите B хроническом, лекарственная терапия (короткий случай)</t>
  </si>
  <si>
    <t>Законченный случай лечения при вирусном гепатите C хроническом, лекарственная терапия при инфицировании вирусом генотипа 2, 3</t>
  </si>
  <si>
    <t>Случай лечения при вирусном гепатите C хроническом, лекарственная терапия при инфицировании вирусом генотипа 2, 3 (короткий случай)</t>
  </si>
  <si>
    <t>Законченный случай лечения при вирусном гепатите C хроническом на стадии цирроза печени, лекарственная терапия при инфицировании вирусом генотипа 2, 3</t>
  </si>
  <si>
    <t>Случай лечения при вирусном гепатите C хроническом на стадии цирроза печени, лекарственная терапия при инфицировании вирусом генотипа 2, 3 (короткий случай)</t>
  </si>
  <si>
    <t>Законченный случай лечения при вирусном гепатите С хроническом, лекарственная терапия при инфицировании вирусом генотипа 1, 4 (уровень 1)</t>
  </si>
  <si>
    <t>Случай лечения при вирусном гепатите С хроническом, лекарственная терапия при инфицировании вирусом генотипа 1, 4 (уровень 1) (короткий случай)</t>
  </si>
  <si>
    <t>Законченный случай лечения при вирусном гепатите С хроническом, лекарственная терапия при инфицировании вирусом генотипа 1, 4 (уровень 2)</t>
  </si>
  <si>
    <t>Случай лечения при вирусном гепатите С хроническом, лекарственная терапия при инфицировании вирусом генотипа 1, 4 (уровень 2) (короткий случай)</t>
  </si>
  <si>
    <t>Законченный случай лечения при других вирусных гепатитов</t>
  </si>
  <si>
    <t>Случай лечения при других вирусных гепатитов (короткий случай)</t>
  </si>
  <si>
    <t>Случай лечения при инфекционных и паразитарных болезнях, взрослые (короткий случай)</t>
  </si>
  <si>
    <t>Случай лечения при инфекционных и паразитарных болезнях, дети (короткий случай)</t>
  </si>
  <si>
    <t>Случай лечения при респираторных инфекциях верхних дыхательных путей, взрослые (короткий случай)</t>
  </si>
  <si>
    <t>Случай лечения при респираторных инфекциях верхних дыхательных путей, дети (короткий случай)</t>
  </si>
  <si>
    <t>Случай лечения при болезнях системы кровообращения, взрослые (короткий случай)</t>
  </si>
  <si>
    <t>Случай лечения при болезнях системы кровообращения с применением инвазивных методов (короткий случай)</t>
  </si>
  <si>
    <t>Законченный случай лечения при проведении операций на кишечнике и анальной области (уровень 1)</t>
  </si>
  <si>
    <t>Законченный случай лечения при проведении операций на кишечнике и анальной области (уровень 2)</t>
  </si>
  <si>
    <t>Случай лечения при болезнях нервной системы, хромосомных аномалиях (короткий случай)</t>
  </si>
  <si>
    <t>Случай лечения при болезнях и травмах позвоночника, спинного мозга, последствиях внутричерепной травмы, сотрясении головного мозга (короткий случай)</t>
  </si>
  <si>
    <t>Случай лечения при нарушениях, возникших в перинатальном периоде (короткий случай)</t>
  </si>
  <si>
    <t>Случай лечения при гломерулярных болезнях, почечной недостаточности (без диализа) (короткий случай)</t>
  </si>
  <si>
    <t>Законченный случай лечения при проведении лекарственной терапии у пациентов, получающих диализ</t>
  </si>
  <si>
    <t>Случай лечения при проведении лекарственной терапии у пациентов, получающих диализ (короткий случай)</t>
  </si>
  <si>
    <t>Законченный случай лечения при формировании, имплантации, удалении, смене доступа для диализа</t>
  </si>
  <si>
    <t>Случай лечения при других болезнях почек (короткий случай)</t>
  </si>
  <si>
    <t>Законченный случай лечения при проведении лучевой терапии (уровень 1)</t>
  </si>
  <si>
    <t>Случай лечения при проведении лучевой терапии (уровень 1) (короткий случай)</t>
  </si>
  <si>
    <t>Законченный случай лечения при проведении лучевой терапии (уровень 2)</t>
  </si>
  <si>
    <t>Случай лечения при проведении лучевой терапии (уровень 2) (короткий случай)</t>
  </si>
  <si>
    <t>Законченный случай лечения при проведении лучевой терапии (уровень 3)</t>
  </si>
  <si>
    <t>Случай лечения при проведении лучевой терапии (уровень 3) (короткий случай)</t>
  </si>
  <si>
    <t>Законченный случай лечения при проведении операций при злокачественных новообразованиях кожи (уровень 1)</t>
  </si>
  <si>
    <t>Законченный случай лечения при проведении операций при злокачественных новообразованиях кожи (уровень 2)</t>
  </si>
  <si>
    <t>Законченный случай лечения при злокачественном новообразовании без специального противоопухолевого лечения</t>
  </si>
  <si>
    <t>Случай лечения при злокачественном новообразовании без специального противоопухолевого лечения (короткий случай)</t>
  </si>
  <si>
    <t>Законченный случай лечения при проведении лекарственной терапии при остром лейкозе, взрослые</t>
  </si>
  <si>
    <t>Случай лечения при проведении лекарственной терапии при остром лейкозе, взрослые (короткий случай)</t>
  </si>
  <si>
    <t>Законченный случай лечения при проведении лекарственной терапии при других злокачественных новообразованиях лимфоидной и кроветворной тканей, взрослые</t>
  </si>
  <si>
    <t>Случай лечения при проведении лекарственной терапии при других злокачественных новообразованиях лимфоидной и кроветворной тканей, взрослые (короткий случай)</t>
  </si>
  <si>
    <t>Законченный случай лечения при проведении лекарственной терапии при злокачественных новообразованиях других локализаций (кроме лимфоидной и кроветворной тканей), взрослые (уровень 1), доброкачественных заболеваниях крови и пузырном заносе</t>
  </si>
  <si>
    <t>Случай лечения при проведении лекарственной терапии при злокачественных новообразованиях других локализаций (кроме лимфоидной и кроветворной тканей), взрослые (уровень 1), доброкачественных заболеваниях крови и пузырном заносе (короткий случай)</t>
  </si>
  <si>
    <t>Законченный случай лечения при проведении лекарственной терапии при злокачественных новообразованиях других локализаций (кроме лимфоидной и кроветворной тканей), взрослые (уровень 2)</t>
  </si>
  <si>
    <t>Случай лечения при проведении лекарственной терапии при злокачественных новообразованиях других локализаций (кроме лимфоидной и кроветворной тканей), взрослые (уровень 2) (короткий случай)</t>
  </si>
  <si>
    <t>Законченный случай лечения при проведении лекарственной терапии злокачественных новообразований с применением моноклональных антител, ингибиторов протеинкиназы</t>
  </si>
  <si>
    <t>Случай лечения при проведении лекарственной терапии злокачественных новообразований с применением моноклональных антител, ингибиторов протеинкиназы (короткий случай)</t>
  </si>
  <si>
    <t>Случай лечения при болезнях уха, горла, носа (короткий случай)</t>
  </si>
  <si>
    <t>Законченный случай лечения при проведении операций на органе слуха, придаточных пазухах носа и верхних дыхательных путях (уровень 1)</t>
  </si>
  <si>
    <t>Законченный случай лечения при проведении операций на органе слуха, придаточных пазухах носа и верхних дыхательных путях (уровень 2)</t>
  </si>
  <si>
    <t>Законченный случай лечения при проведении операций на органе слуха, придаточных пазухах носа и верхних дыхательных путях (уровень 3)</t>
  </si>
  <si>
    <t>Законченный случай лечения при проведении операций на органе слуха, придаточных пазухах носа и верхних дыхательных путях (уровень 4)</t>
  </si>
  <si>
    <t>Законченный случай лечения при замене речевого процессора</t>
  </si>
  <si>
    <t>Законченный случай лечения при проведении операций на органе зрения (уровень 2)</t>
  </si>
  <si>
    <t>Случай лечения при системных поражениях соединительной ткани, артропатиях, спондилопатиях, дети (короткий случай)</t>
  </si>
  <si>
    <t>Случай лечения при болезнях органов пищеварения, дети (короткий случай)</t>
  </si>
  <si>
    <t>Случай лечения при болезнях органов дыхания (короткий случай)</t>
  </si>
  <si>
    <t>Случай лечения при системных поражениях соединительной ткани, артропатиях, спондилопатиях, взрослые (короткий случай)</t>
  </si>
  <si>
    <t>Законченный случай лечения при проведении диагностического обследования при болезнях системы кровообращения</t>
  </si>
  <si>
    <t>Законченный случай лечения при проведении операций на сосудах (уровень 1)</t>
  </si>
  <si>
    <t>Законченный случай лечения при проведении операций на сосудах (уровень 2)</t>
  </si>
  <si>
    <t>Случай лечения при отравлениях и других воздействиях внешних причин (короткий случай)</t>
  </si>
  <si>
    <t>Законченный случай лечения при проведении операций на костно-мышечной системе и суставах (уровень 1)</t>
  </si>
  <si>
    <t>Законченный случай лечения при проведении операций на костно-мышечной системе и суставах (уровень 2)</t>
  </si>
  <si>
    <t>Законченный случай лечения при проведении операций на костно-мышечной системе и суставах (уровень 3)</t>
  </si>
  <si>
    <t>Законченный случай лечения при заболеваниях опорно-двигательного аппарата, травмах, болезнях мягких тканей</t>
  </si>
  <si>
    <t>Случай лечения при заболеваниях опорно-двигательного аппарата, травмах, болезнях мягких тканей (короткий случай)</t>
  </si>
  <si>
    <t>Случай лечения при болезнях, врожденных аномалиях, повреждениях мочевой системы и мужских половых органов (короткий случай)</t>
  </si>
  <si>
    <t>Законченный случай лечения при проведении операций на мужских половых органах, взрослые (уровень 1)</t>
  </si>
  <si>
    <t>Законченный случай лечения при проведении операций на мужских половых органах, взрослые (уровень 2)</t>
  </si>
  <si>
    <t>Законченный случай лечения при проведении операций на почке и мочевыделительной системе, взрослые (уровень 1)</t>
  </si>
  <si>
    <t>Законченный случай лечения при проведении операций на почке и мочевыделительной системе, взрослые (уровень 2)</t>
  </si>
  <si>
    <t>Законченный случай лечения при проведении операций на почке и мочевыделительной системе, взрослые (уровень 3)</t>
  </si>
  <si>
    <t>Случай лечения при болезнях, новообразованиях молочной железы (короткий случай)</t>
  </si>
  <si>
    <t>Законченный случай лечения при проведении операций  на коже, подкожной клетчатке, придатках кожи (уровень 1)</t>
  </si>
  <si>
    <t>Законченный случай лечения при проведении операций на коже, подкожной клетчатке, придатках кожи (уровень 2)</t>
  </si>
  <si>
    <t>Законченный случай лечения при проведении операций на коже, подкожной клетчатке, придатках кожи (уровень 3)</t>
  </si>
  <si>
    <t>Законченный случай лечения при проведении операций  на молочной железе</t>
  </si>
  <si>
    <t>Законченный случай лечения при проведении операций на пищеводе, желудке, двенадцатиперстной кишке (уровень 1)</t>
  </si>
  <si>
    <t>Законченный случай лечения при проведении операций на пищеводе, желудке, двенадцатиперстной кишке (уровень 2)</t>
  </si>
  <si>
    <t>Законченный случай лечения при проведении операций по поводу грыж, взрослые (уровень 1)</t>
  </si>
  <si>
    <t>Законченный случай лечения при проведении операций по поводу грыж, взрослые (уровень 2)</t>
  </si>
  <si>
    <t>Законченный случай лечения при проведении операций по поводу грыж, взрослые (уровень 3)</t>
  </si>
  <si>
    <t>Законченный случай лечения при проведении других операций на органах брюшной полости (уровень 1)</t>
  </si>
  <si>
    <t>Законченный случай лечения при проведении других операций на органах брюшной полости (уровень 2)</t>
  </si>
  <si>
    <t>Случай лечения при ожогах и отморожениях (короткий случай)</t>
  </si>
  <si>
    <t>Случай лечения при болезнях полости рта, слюнных желез и челюстей, врожденных аномалиях лица и шеи, взрослые (короткий случай)</t>
  </si>
  <si>
    <t>Законченный случай лечения при проведении операций на органах полости рта (уровень 1)</t>
  </si>
  <si>
    <t>Законченный случай лечения при проведении операций на органах полости рта (уровень 2)</t>
  </si>
  <si>
    <t>Случай лечения при сахарном диабете, взрослые (короткий случай)</t>
  </si>
  <si>
    <t>Законченный случай лечения при других болезнях эндокринной системы, новообразованиях эндокринных желез доброкачественных, in situ, неопределенного и неизвестного характера, расстройства питания, другие нарушения обмена веществ</t>
  </si>
  <si>
    <t>Случай лечения при других болезнях эндокринной системы, новообразованиях эндокринных желез доброкачественных, in situ, неопределенного и неизвестного характера, расстройства питания, другие нарушения обмена веществ (короткий случай)</t>
  </si>
  <si>
    <t>Случай лечения при кистозном фиброзе (короткий случай)</t>
  </si>
  <si>
    <t>Законченный случай лечения при проведении комплексного лечения с применением препаратов иммуноглобулина</t>
  </si>
  <si>
    <t>Законченный случай лечения при факторах, влияющих на состояние здоровья населения и обращениях в учреждения здравоохранения</t>
  </si>
  <si>
    <t>Случай лечения при факторах, влияющих на состояние здоровья населения и обращениях в учреждения здравоохранения (короткий случай)</t>
  </si>
  <si>
    <t>Законченный случай госпитализации в дневной стационар в диагностических целях с постановкой диагноза туберкулеза, ВИЧ-инфекции, психического заболевания</t>
  </si>
  <si>
    <t>Случай госпитализации в дневной стационар в диагностических целях с постановкой диагноза туберкулеза, ВИЧ-инфекции, психического заболевания (короткий случай)</t>
  </si>
  <si>
    <t>Случай лечения при отторжении, отмирании трансплантата органов и тканей (короткий случай)</t>
  </si>
  <si>
    <t>Законченный случай проведения медицинской нейрореабилитации</t>
  </si>
  <si>
    <t>Законченный случай проведения медицинской кардиореабилитации</t>
  </si>
  <si>
    <t>Законченный случай проведения медицинской реабилитации после перенесенных травм и заболеваний опорно-двигательной системы</t>
  </si>
  <si>
    <t>Случай проведения медицинской реабилитации после перенесенных травм и заболеваний опорно-двигательной системы (короткий случай)</t>
  </si>
  <si>
    <t>Законченный случай проведения медицинской реабилитации детей, перенесших заболевания перинатального периода</t>
  </si>
  <si>
    <t>Законченный случай проведения медицинской реабилитации при других соматических заболеваниях</t>
  </si>
  <si>
    <t>Законченный случай проведения медицинской реабилитации детей с нарушениями слуха без замены речевого процессора системы кохлеарной имплантации</t>
  </si>
  <si>
    <t>Законченный случай проведения медицинской реабилитации детей с поражениями центральной нервной системы</t>
  </si>
  <si>
    <t>Законченный случай проведения медицинской реабилитации детей после хирургической коррекции врожденных пороков развития органов и систем</t>
  </si>
  <si>
    <t>Случай проведения медицинской реабилитации детей после хирургической коррекции врожденных пороков развития органов и систем (короткий случай)</t>
  </si>
  <si>
    <t xml:space="preserve">День обмена перитонеального диализа в условиях дневного стационара </t>
  </si>
  <si>
    <t>Число коек, фактически развернутых</t>
  </si>
  <si>
    <t>Норматив среднегодовой занятости коек, дней</t>
  </si>
  <si>
    <t>Норматив длительности пребывания, дней</t>
  </si>
  <si>
    <t>Реестровый № &lt;1&gt;, &lt;2&gt;</t>
  </si>
  <si>
    <t>&lt;2&gt; указаны на официальном сайте "ТФОМС Волгоградской области" в разделе Справочная информация / Реестр медицинских организаций</t>
  </si>
  <si>
    <t>Количество случаев госпитализации, всего</t>
  </si>
  <si>
    <t>Количество случаев госпитализации, планируемых к выполнению, всего</t>
  </si>
  <si>
    <t>Мощность и профиль коек дневного стационара</t>
  </si>
  <si>
    <t>Число коек, факатически развернутых</t>
  </si>
  <si>
    <t>средняя длительность случая лечения, дней</t>
  </si>
  <si>
    <t>Количество случаев лечения, планируемых к выполнению, всего</t>
  </si>
  <si>
    <t>Профиль /Специальность</t>
  </si>
  <si>
    <t>&lt;3&gt; только при наличии консультативной поликлиники</t>
  </si>
  <si>
    <r>
      <t>оказание консультативной помощи</t>
    </r>
    <r>
      <rPr>
        <sz val="9"/>
        <rFont val="Times New Roman"/>
        <family val="1"/>
        <charset val="204"/>
      </rPr>
      <t xml:space="preserve"> &lt;3&gt;</t>
    </r>
  </si>
  <si>
    <t>Количество посещений врачей, включая профилактические</t>
  </si>
  <si>
    <t>Количество исследований в год всего</t>
  </si>
  <si>
    <t>Количество исследований, всего</t>
  </si>
  <si>
    <t>&lt;1&gt; за исключением МО, ранее не осуществлявших деятельность в сфере ОМС</t>
  </si>
  <si>
    <t>Приложение к строкам 10, 12, 14 Уведомления об осуществлении деятельности в сфере ОМС</t>
  </si>
  <si>
    <t>Приложение к строкам 11, 12, 14 Уведомления об осуществлении деятельности в сфере ОМС</t>
  </si>
  <si>
    <t>Мощность коечного фонда МО в разрезе профилей (круглосуточный стационар)</t>
  </si>
  <si>
    <t>Код МО в кодировке ТФОМС &lt;1&gt;, &lt;2&gt;</t>
  </si>
  <si>
    <t>Предложения о планируемых к выполнению объемах МП на 2018 год (круглосуточный стационар)</t>
  </si>
  <si>
    <t>Фактически выполненные объемы МП за 2016 год (дневной стационар)</t>
  </si>
  <si>
    <t>Предложения о планируемых к выполнению объемах МП на 2018 год (дневной стационар)</t>
  </si>
  <si>
    <t>Мощность МО, оказывающей первичную медико-санитарную помощь, в разрезе профилей и врачей-специалистов</t>
  </si>
  <si>
    <t>Фактически выполненные объемы МП за 2016 год (первичная медико-санитарная помощь)</t>
  </si>
  <si>
    <t>Предложение о планируемых к выплнению объемах МП на 2018 год (первичная медико-санитарная помощь)</t>
  </si>
  <si>
    <t>Фактически выполненные объемы медицинской помощи за 2016 год (круглосуточный стационар)</t>
  </si>
  <si>
    <t>Мощность МО, оказывающей первичную медико-санитарную помощь</t>
  </si>
  <si>
    <t>Численность прикрепившихся застрахованных лиц,</t>
  </si>
  <si>
    <t>выбравших медицинскую организацию для оказания</t>
  </si>
  <si>
    <t>первичной медико-санитарной помощи</t>
  </si>
  <si>
    <t>(в разрезе половозрастных групп) на 01.04.2017г.</t>
  </si>
  <si>
    <t xml:space="preserve">                                                                     (чел.)</t>
  </si>
  <si>
    <t>N</t>
  </si>
  <si>
    <t>Число застрахованных лиц</t>
  </si>
  <si>
    <t>В том числе по группам застрахованных лиц</t>
  </si>
  <si>
    <t>трудоспособный возраст</t>
  </si>
  <si>
    <t>пенсионеры</t>
  </si>
  <si>
    <t>0 - 4 года</t>
  </si>
  <si>
    <t>5 - 17 лет</t>
  </si>
  <si>
    <t>18 - 59 лет</t>
  </si>
  <si>
    <t>18 - 54 лет</t>
  </si>
  <si>
    <t>60 лет и старше</t>
  </si>
  <si>
    <t>55 лет и старше</t>
  </si>
  <si>
    <t>муж.</t>
  </si>
  <si>
    <t>жен.</t>
  </si>
  <si>
    <t>Приложение к строке 13 
Уведомления об осуществлении деятельности в сфере ОМС</t>
  </si>
</sst>
</file>

<file path=xl/styles.xml><?xml version="1.0" encoding="utf-8"?>
<styleSheet xmlns="http://schemas.openxmlformats.org/spreadsheetml/2006/main">
  <numFmts count="1">
    <numFmt numFmtId="164" formatCode="#,##0.0"/>
  </numFmts>
  <fonts count="20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MS Sans Serif"/>
      <charset val="204"/>
    </font>
    <font>
      <b/>
      <sz val="8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4" fillId="0" borderId="0"/>
  </cellStyleXfs>
  <cellXfs count="329">
    <xf numFmtId="0" fontId="0" fillId="0" borderId="0" xfId="0"/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right" vertical="top"/>
    </xf>
    <xf numFmtId="0" fontId="1" fillId="0" borderId="0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vertical="top"/>
    </xf>
    <xf numFmtId="0" fontId="1" fillId="0" borderId="0" xfId="0" applyFont="1" applyBorder="1" applyAlignment="1" applyProtection="1">
      <alignment vertical="top"/>
    </xf>
    <xf numFmtId="0" fontId="7" fillId="0" borderId="0" xfId="0" applyFont="1" applyBorder="1" applyAlignment="1" applyProtection="1">
      <alignment horizontal="left" vertical="top"/>
    </xf>
    <xf numFmtId="0" fontId="6" fillId="0" borderId="0" xfId="0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0" fontId="1" fillId="0" borderId="0" xfId="0" applyFont="1" applyFill="1" applyBorder="1" applyAlignment="1" applyProtection="1">
      <alignment horizontal="left" vertical="top"/>
    </xf>
    <xf numFmtId="3" fontId="1" fillId="2" borderId="1" xfId="0" applyNumberFormat="1" applyFont="1" applyFill="1" applyBorder="1" applyAlignment="1" applyProtection="1">
      <alignment vertical="top"/>
    </xf>
    <xf numFmtId="0" fontId="4" fillId="0" borderId="3" xfId="0" applyFont="1" applyBorder="1" applyAlignment="1" applyProtection="1">
      <alignment vertical="top"/>
    </xf>
    <xf numFmtId="0" fontId="4" fillId="0" borderId="3" xfId="0" applyFont="1" applyBorder="1" applyAlignment="1" applyProtection="1">
      <alignment horizontal="right" vertical="top"/>
    </xf>
    <xf numFmtId="0" fontId="1" fillId="0" borderId="0" xfId="0" applyFont="1" applyAlignment="1" applyProtection="1">
      <alignment vertical="top" wrapText="1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 wrapText="1"/>
    </xf>
    <xf numFmtId="0" fontId="5" fillId="0" borderId="0" xfId="0" applyFont="1" applyAlignment="1" applyProtection="1">
      <alignment vertical="top" wrapText="1"/>
    </xf>
    <xf numFmtId="0" fontId="7" fillId="0" borderId="0" xfId="0" applyFont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Fill="1" applyAlignment="1" applyProtection="1">
      <alignment vertical="top"/>
    </xf>
    <xf numFmtId="0" fontId="8" fillId="0" borderId="0" xfId="0" applyFont="1" applyAlignment="1" applyProtection="1">
      <alignment vertical="top"/>
    </xf>
    <xf numFmtId="0" fontId="8" fillId="0" borderId="1" xfId="0" applyFont="1" applyFill="1" applyBorder="1" applyAlignment="1" applyProtection="1">
      <alignment horizontal="center" vertical="center" textRotation="90" wrapText="1"/>
    </xf>
    <xf numFmtId="0" fontId="9" fillId="0" borderId="1" xfId="0" applyFont="1" applyFill="1" applyBorder="1" applyAlignment="1" applyProtection="1">
      <alignment horizontal="center" vertical="center" textRotation="90" wrapText="1"/>
    </xf>
    <xf numFmtId="0" fontId="8" fillId="2" borderId="1" xfId="0" applyFont="1" applyFill="1" applyBorder="1" applyAlignment="1" applyProtection="1">
      <alignment horizontal="center" vertical="center" textRotation="90" wrapText="1"/>
    </xf>
    <xf numFmtId="0" fontId="8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6" fillId="0" borderId="0" xfId="0" applyFont="1" applyFill="1" applyBorder="1" applyAlignment="1" applyProtection="1">
      <alignment vertical="top"/>
    </xf>
    <xf numFmtId="0" fontId="4" fillId="0" borderId="0" xfId="0" applyFont="1" applyBorder="1" applyAlignment="1" applyProtection="1">
      <alignment horizontal="center" vertical="top"/>
    </xf>
    <xf numFmtId="0" fontId="4" fillId="0" borderId="0" xfId="0" applyFont="1" applyFill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1" fillId="0" borderId="0" xfId="0" applyFont="1" applyFill="1" applyBorder="1" applyAlignment="1" applyProtection="1">
      <alignment vertical="top"/>
    </xf>
    <xf numFmtId="0" fontId="6" fillId="0" borderId="0" xfId="0" applyFont="1" applyFill="1" applyAlignment="1" applyProtection="1">
      <alignment vertical="top"/>
    </xf>
    <xf numFmtId="0" fontId="1" fillId="0" borderId="0" xfId="0" applyFont="1" applyFill="1" applyAlignment="1" applyProtection="1">
      <alignment horizontal="right" vertical="top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vertical="top"/>
    </xf>
    <xf numFmtId="164" fontId="1" fillId="0" borderId="0" xfId="0" applyNumberFormat="1" applyFont="1" applyBorder="1" applyAlignment="1" applyProtection="1">
      <alignment horizontal="left" vertical="top"/>
    </xf>
    <xf numFmtId="3" fontId="1" fillId="0" borderId="0" xfId="0" applyNumberFormat="1" applyFont="1" applyAlignment="1" applyProtection="1">
      <alignment vertical="top"/>
    </xf>
    <xf numFmtId="3" fontId="1" fillId="0" borderId="0" xfId="0" applyNumberFormat="1" applyFont="1" applyBorder="1" applyAlignment="1" applyProtection="1">
      <alignment horizontal="left" vertical="top"/>
    </xf>
    <xf numFmtId="0" fontId="1" fillId="0" borderId="0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Continuous" vertical="top"/>
    </xf>
    <xf numFmtId="0" fontId="1" fillId="0" borderId="0" xfId="0" applyFont="1" applyAlignment="1" applyProtection="1">
      <alignment horizontal="centerContinuous" vertical="top"/>
    </xf>
    <xf numFmtId="0" fontId="4" fillId="0" borderId="0" xfId="0" applyFont="1" applyAlignment="1" applyProtection="1">
      <alignment horizontal="centerContinuous" vertical="top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3" fontId="1" fillId="3" borderId="1" xfId="0" applyNumberFormat="1" applyFont="1" applyFill="1" applyBorder="1" applyAlignment="1" applyProtection="1">
      <alignment horizontal="center" vertical="top" wrapText="1"/>
    </xf>
    <xf numFmtId="3" fontId="1" fillId="3" borderId="1" xfId="0" applyNumberFormat="1" applyFont="1" applyFill="1" applyBorder="1" applyAlignment="1" applyProtection="1">
      <alignment vertical="top"/>
    </xf>
    <xf numFmtId="164" fontId="1" fillId="3" borderId="1" xfId="0" applyNumberFormat="1" applyFont="1" applyFill="1" applyBorder="1" applyAlignment="1" applyProtection="1">
      <alignment vertical="top"/>
    </xf>
    <xf numFmtId="3" fontId="2" fillId="3" borderId="1" xfId="0" applyNumberFormat="1" applyFont="1" applyFill="1" applyBorder="1" applyAlignment="1" applyProtection="1">
      <alignment vertical="top"/>
    </xf>
    <xf numFmtId="164" fontId="2" fillId="3" borderId="1" xfId="0" applyNumberFormat="1" applyFont="1" applyFill="1" applyBorder="1" applyAlignment="1" applyProtection="1">
      <alignment vertical="top"/>
    </xf>
    <xf numFmtId="0" fontId="4" fillId="0" borderId="1" xfId="0" applyFont="1" applyFill="1" applyBorder="1" applyAlignment="1" applyProtection="1">
      <alignment horizontal="center" vertical="top" wrapText="1"/>
    </xf>
    <xf numFmtId="3" fontId="1" fillId="0" borderId="1" xfId="0" applyNumberFormat="1" applyFont="1" applyFill="1" applyBorder="1" applyAlignment="1" applyProtection="1">
      <alignment vertical="top"/>
    </xf>
    <xf numFmtId="164" fontId="1" fillId="0" borderId="1" xfId="0" applyNumberFormat="1" applyFont="1" applyFill="1" applyBorder="1" applyAlignment="1" applyProtection="1">
      <alignment vertical="top"/>
    </xf>
    <xf numFmtId="3" fontId="1" fillId="0" borderId="0" xfId="0" applyNumberFormat="1" applyFont="1" applyBorder="1" applyAlignment="1" applyProtection="1">
      <alignment vertical="top"/>
    </xf>
    <xf numFmtId="0" fontId="4" fillId="0" borderId="12" xfId="0" applyFont="1" applyBorder="1" applyAlignment="1" applyProtection="1">
      <alignment horizontal="center" vertical="top" wrapText="1"/>
    </xf>
    <xf numFmtId="0" fontId="4" fillId="0" borderId="13" xfId="0" applyFont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vertical="top"/>
    </xf>
    <xf numFmtId="0" fontId="2" fillId="0" borderId="14" xfId="0" applyFont="1" applyBorder="1" applyAlignment="1" applyProtection="1">
      <alignment vertical="top"/>
    </xf>
    <xf numFmtId="3" fontId="2" fillId="3" borderId="15" xfId="0" applyNumberFormat="1" applyFont="1" applyFill="1" applyBorder="1" applyAlignment="1" applyProtection="1">
      <alignment vertical="top"/>
    </xf>
    <xf numFmtId="3" fontId="1" fillId="3" borderId="12" xfId="0" applyNumberFormat="1" applyFont="1" applyFill="1" applyBorder="1" applyAlignment="1" applyProtection="1">
      <alignment vertical="top"/>
    </xf>
    <xf numFmtId="3" fontId="1" fillId="3" borderId="13" xfId="0" applyNumberFormat="1" applyFont="1" applyFill="1" applyBorder="1" applyAlignment="1" applyProtection="1">
      <alignment vertical="top"/>
    </xf>
    <xf numFmtId="3" fontId="2" fillId="3" borderId="14" xfId="0" applyNumberFormat="1" applyFont="1" applyFill="1" applyBorder="1" applyAlignment="1" applyProtection="1">
      <alignment vertical="top"/>
    </xf>
    <xf numFmtId="3" fontId="2" fillId="3" borderId="16" xfId="0" applyNumberFormat="1" applyFont="1" applyFill="1" applyBorder="1" applyAlignment="1" applyProtection="1">
      <alignment vertical="top"/>
    </xf>
    <xf numFmtId="164" fontId="2" fillId="3" borderId="16" xfId="0" applyNumberFormat="1" applyFont="1" applyFill="1" applyBorder="1" applyAlignment="1" applyProtection="1">
      <alignment vertical="top"/>
    </xf>
    <xf numFmtId="3" fontId="1" fillId="0" borderId="12" xfId="0" applyNumberFormat="1" applyFont="1" applyFill="1" applyBorder="1" applyAlignment="1" applyProtection="1">
      <alignment vertical="top"/>
    </xf>
    <xf numFmtId="164" fontId="1" fillId="0" borderId="13" xfId="0" applyNumberFormat="1" applyFont="1" applyFill="1" applyBorder="1" applyAlignment="1" applyProtection="1">
      <alignment vertical="top"/>
    </xf>
    <xf numFmtId="164" fontId="2" fillId="3" borderId="15" xfId="0" applyNumberFormat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left" vertical="center"/>
    </xf>
    <xf numFmtId="3" fontId="1" fillId="0" borderId="0" xfId="0" applyNumberFormat="1" applyFont="1" applyFill="1" applyAlignment="1" applyProtection="1">
      <alignment vertical="top"/>
    </xf>
    <xf numFmtId="3" fontId="2" fillId="3" borderId="13" xfId="0" applyNumberFormat="1" applyFont="1" applyFill="1" applyBorder="1" applyAlignment="1" applyProtection="1">
      <alignment vertical="top"/>
    </xf>
    <xf numFmtId="3" fontId="1" fillId="3" borderId="16" xfId="0" applyNumberFormat="1" applyFont="1" applyFill="1" applyBorder="1" applyAlignment="1" applyProtection="1">
      <alignment vertical="top"/>
    </xf>
    <xf numFmtId="3" fontId="1" fillId="3" borderId="15" xfId="0" applyNumberFormat="1" applyFont="1" applyFill="1" applyBorder="1" applyAlignment="1" applyProtection="1">
      <alignment vertical="top"/>
    </xf>
    <xf numFmtId="0" fontId="4" fillId="0" borderId="13" xfId="0" applyFont="1" applyFill="1" applyBorder="1" applyAlignment="1" applyProtection="1">
      <alignment horizontal="center" vertical="top" wrapText="1"/>
    </xf>
    <xf numFmtId="3" fontId="1" fillId="3" borderId="14" xfId="0" applyNumberFormat="1" applyFont="1" applyFill="1" applyBorder="1" applyAlignment="1" applyProtection="1">
      <alignment vertical="top"/>
    </xf>
    <xf numFmtId="164" fontId="1" fillId="3" borderId="16" xfId="0" applyNumberFormat="1" applyFont="1" applyFill="1" applyBorder="1" applyAlignment="1" applyProtection="1">
      <alignment vertical="top"/>
    </xf>
    <xf numFmtId="0" fontId="4" fillId="0" borderId="12" xfId="0" applyFont="1" applyFill="1" applyBorder="1" applyAlignment="1" applyProtection="1">
      <alignment horizontal="center" vertical="top" wrapText="1"/>
    </xf>
    <xf numFmtId="3" fontId="2" fillId="3" borderId="12" xfId="0" applyNumberFormat="1" applyFont="1" applyFill="1" applyBorder="1" applyAlignment="1" applyProtection="1">
      <alignment vertical="top"/>
    </xf>
    <xf numFmtId="164" fontId="2" fillId="3" borderId="13" xfId="0" applyNumberFormat="1" applyFont="1" applyFill="1" applyBorder="1" applyAlignment="1" applyProtection="1">
      <alignment vertical="top"/>
    </xf>
    <xf numFmtId="164" fontId="1" fillId="3" borderId="13" xfId="0" applyNumberFormat="1" applyFont="1" applyFill="1" applyBorder="1" applyAlignment="1" applyProtection="1">
      <alignment vertical="top"/>
    </xf>
    <xf numFmtId="164" fontId="1" fillId="3" borderId="15" xfId="0" applyNumberFormat="1" applyFont="1" applyFill="1" applyBorder="1" applyAlignment="1" applyProtection="1">
      <alignment vertical="top"/>
    </xf>
    <xf numFmtId="164" fontId="1" fillId="0" borderId="12" xfId="0" applyNumberFormat="1" applyFont="1" applyFill="1" applyBorder="1" applyAlignment="1" applyProtection="1">
      <alignment vertical="top"/>
    </xf>
    <xf numFmtId="3" fontId="1" fillId="0" borderId="13" xfId="0" applyNumberFormat="1" applyFont="1" applyFill="1" applyBorder="1" applyAlignment="1" applyProtection="1">
      <alignment vertical="top"/>
    </xf>
    <xf numFmtId="4" fontId="2" fillId="3" borderId="16" xfId="0" applyNumberFormat="1" applyFont="1" applyFill="1" applyBorder="1" applyAlignment="1" applyProtection="1">
      <alignment vertical="top"/>
    </xf>
    <xf numFmtId="4" fontId="1" fillId="0" borderId="1" xfId="0" applyNumberFormat="1" applyFont="1" applyBorder="1" applyAlignment="1" applyProtection="1">
      <alignment vertical="top"/>
    </xf>
    <xf numFmtId="0" fontId="6" fillId="0" borderId="2" xfId="0" applyFont="1" applyBorder="1" applyAlignment="1" applyProtection="1">
      <alignment vertical="top"/>
    </xf>
    <xf numFmtId="0" fontId="6" fillId="0" borderId="2" xfId="0" applyFont="1" applyFill="1" applyBorder="1" applyAlignment="1" applyProtection="1">
      <alignment vertical="top"/>
    </xf>
    <xf numFmtId="3" fontId="1" fillId="0" borderId="1" xfId="0" applyNumberFormat="1" applyFont="1" applyBorder="1" applyAlignment="1" applyProtection="1">
      <alignment vertical="top"/>
    </xf>
    <xf numFmtId="3" fontId="1" fillId="0" borderId="12" xfId="0" applyNumberFormat="1" applyFont="1" applyBorder="1" applyAlignment="1" applyProtection="1">
      <alignment vertical="top"/>
    </xf>
    <xf numFmtId="0" fontId="1" fillId="0" borderId="2" xfId="0" applyFont="1" applyBorder="1" applyAlignment="1" applyProtection="1">
      <alignment vertical="top"/>
    </xf>
    <xf numFmtId="164" fontId="1" fillId="0" borderId="13" xfId="0" applyNumberFormat="1" applyFont="1" applyBorder="1" applyAlignment="1" applyProtection="1">
      <alignment vertical="top"/>
    </xf>
    <xf numFmtId="3" fontId="1" fillId="0" borderId="1" xfId="0" applyNumberFormat="1" applyFont="1" applyFill="1" applyBorder="1" applyAlignment="1" applyProtection="1">
      <alignment horizontal="center" vertical="top" wrapText="1"/>
    </xf>
    <xf numFmtId="3" fontId="1" fillId="3" borderId="13" xfId="0" applyNumberFormat="1" applyFont="1" applyFill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center"/>
    </xf>
    <xf numFmtId="3" fontId="2" fillId="0" borderId="0" xfId="0" applyNumberFormat="1" applyFont="1" applyFill="1" applyBorder="1" applyAlignment="1" applyProtection="1">
      <alignment vertical="top"/>
    </xf>
    <xf numFmtId="164" fontId="2" fillId="0" borderId="0" xfId="0" applyNumberFormat="1" applyFont="1" applyFill="1" applyBorder="1" applyAlignment="1" applyProtection="1">
      <alignment vertical="top"/>
    </xf>
    <xf numFmtId="0" fontId="4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center" vertical="top"/>
    </xf>
    <xf numFmtId="4" fontId="2" fillId="0" borderId="0" xfId="0" applyNumberFormat="1" applyFont="1" applyFill="1" applyBorder="1" applyAlignment="1" applyProtection="1">
      <alignment vertical="top"/>
    </xf>
    <xf numFmtId="0" fontId="1" fillId="0" borderId="0" xfId="0" applyFont="1" applyBorder="1" applyAlignment="1" applyProtection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3" fillId="0" borderId="1" xfId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5" fillId="0" borderId="1" xfId="3" applyNumberFormat="1" applyFont="1" applyFill="1" applyBorder="1" applyAlignment="1">
      <alignment horizontal="center" vertical="top"/>
    </xf>
    <xf numFmtId="0" fontId="15" fillId="0" borderId="1" xfId="3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5" fillId="0" borderId="8" xfId="3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4" fillId="0" borderId="8" xfId="0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0" xfId="0" applyFont="1" applyFill="1" applyAlignment="1">
      <alignment vertical="top"/>
    </xf>
    <xf numFmtId="0" fontId="2" fillId="0" borderId="1" xfId="0" applyFont="1" applyFill="1" applyBorder="1" applyAlignment="1">
      <alignment vertical="top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49" fontId="1" fillId="0" borderId="8" xfId="0" applyNumberFormat="1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16" fillId="0" borderId="1" xfId="0" applyFont="1" applyFill="1" applyBorder="1" applyAlignment="1">
      <alignment vertical="top"/>
    </xf>
    <xf numFmtId="0" fontId="16" fillId="0" borderId="1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/>
    </xf>
    <xf numFmtId="0" fontId="16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 applyProtection="1">
      <alignment vertical="top" wrapText="1"/>
    </xf>
    <xf numFmtId="0" fontId="4" fillId="0" borderId="3" xfId="0" applyFont="1" applyBorder="1" applyAlignment="1" applyProtection="1">
      <alignment horizontal="right" vertical="top" wrapText="1"/>
    </xf>
    <xf numFmtId="0" fontId="4" fillId="0" borderId="0" xfId="0" applyFont="1" applyAlignment="1">
      <alignment vertical="top"/>
    </xf>
    <xf numFmtId="0" fontId="1" fillId="0" borderId="0" xfId="0" applyFont="1" applyBorder="1" applyAlignment="1" applyProtection="1">
      <alignment horizontal="center" vertical="top" wrapText="1"/>
    </xf>
    <xf numFmtId="0" fontId="1" fillId="0" borderId="2" xfId="0" applyFont="1" applyBorder="1" applyAlignment="1">
      <alignment vertical="top"/>
    </xf>
    <xf numFmtId="0" fontId="4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15" fillId="0" borderId="1" xfId="3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1" fillId="0" borderId="2" xfId="0" applyFont="1" applyBorder="1" applyAlignment="1" applyProtection="1">
      <alignment horizontal="center" vertical="top"/>
    </xf>
    <xf numFmtId="0" fontId="4" fillId="0" borderId="3" xfId="0" applyFont="1" applyBorder="1" applyAlignment="1" applyProtection="1">
      <alignment horizontal="center" vertical="top"/>
    </xf>
    <xf numFmtId="0" fontId="1" fillId="0" borderId="0" xfId="0" applyFont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/>
    </xf>
    <xf numFmtId="0" fontId="15" fillId="0" borderId="1" xfId="0" applyNumberFormat="1" applyFont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 applyProtection="1">
      <alignment vertical="center"/>
    </xf>
    <xf numFmtId="0" fontId="17" fillId="0" borderId="1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18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vertical="top" wrapText="1"/>
    </xf>
    <xf numFmtId="0" fontId="6" fillId="0" borderId="2" xfId="0" applyFont="1" applyBorder="1" applyAlignment="1" applyProtection="1">
      <alignment horizontal="center" vertical="top"/>
    </xf>
    <xf numFmtId="0" fontId="19" fillId="0" borderId="0" xfId="0" applyFont="1" applyAlignment="1" applyProtection="1">
      <alignment horizontal="center" vertical="top"/>
    </xf>
    <xf numFmtId="0" fontId="19" fillId="0" borderId="3" xfId="0" applyFont="1" applyBorder="1" applyAlignment="1" applyProtection="1">
      <alignment horizontal="centerContinuous" vertical="top"/>
    </xf>
    <xf numFmtId="0" fontId="19" fillId="0" borderId="0" xfId="0" applyFont="1" applyAlignment="1" applyProtection="1">
      <alignment horizontal="centerContinuous" vertical="top"/>
    </xf>
    <xf numFmtId="0" fontId="19" fillId="0" borderId="0" xfId="0" applyFont="1" applyAlignment="1" applyProtection="1">
      <alignment vertical="top"/>
    </xf>
    <xf numFmtId="0" fontId="19" fillId="0" borderId="3" xfId="0" applyFont="1" applyBorder="1" applyAlignment="1" applyProtection="1">
      <alignment horizontal="right" vertical="top"/>
    </xf>
    <xf numFmtId="3" fontId="19" fillId="0" borderId="3" xfId="0" applyNumberFormat="1" applyFont="1" applyBorder="1" applyAlignment="1" applyProtection="1">
      <alignment horizontal="center" vertical="top"/>
    </xf>
    <xf numFmtId="3" fontId="19" fillId="0" borderId="0" xfId="0" applyNumberFormat="1" applyFont="1" applyBorder="1" applyAlignment="1" applyProtection="1">
      <alignment horizontal="center" vertical="top"/>
    </xf>
    <xf numFmtId="1" fontId="1" fillId="0" borderId="1" xfId="0" applyNumberFormat="1" applyFont="1" applyBorder="1" applyAlignment="1" applyProtection="1">
      <alignment horizontal="center" vertical="center"/>
    </xf>
    <xf numFmtId="164" fontId="1" fillId="0" borderId="2" xfId="0" applyNumberFormat="1" applyFont="1" applyBorder="1" applyAlignment="1" applyProtection="1">
      <alignment vertical="top"/>
    </xf>
    <xf numFmtId="3" fontId="1" fillId="0" borderId="2" xfId="0" applyNumberFormat="1" applyFont="1" applyBorder="1" applyAlignment="1" applyProtection="1">
      <alignment vertical="top"/>
    </xf>
    <xf numFmtId="0" fontId="19" fillId="0" borderId="0" xfId="0" applyFont="1" applyBorder="1" applyAlignment="1" applyProtection="1">
      <alignment horizontal="centerContinuous" vertical="top"/>
    </xf>
    <xf numFmtId="0" fontId="19" fillId="0" borderId="0" xfId="0" applyFont="1" applyBorder="1" applyAlignment="1" applyProtection="1">
      <alignment horizontal="right" vertical="top"/>
    </xf>
    <xf numFmtId="0" fontId="4" fillId="0" borderId="35" xfId="0" applyFont="1" applyBorder="1" applyAlignment="1" applyProtection="1">
      <alignment horizontal="center" vertical="top" wrapText="1"/>
    </xf>
    <xf numFmtId="0" fontId="1" fillId="0" borderId="35" xfId="0" applyFont="1" applyBorder="1" applyAlignment="1" applyProtection="1">
      <alignment vertical="top" wrapText="1"/>
    </xf>
    <xf numFmtId="0" fontId="1" fillId="0" borderId="35" xfId="0" applyFont="1" applyBorder="1" applyAlignment="1" applyProtection="1">
      <alignment vertical="top"/>
    </xf>
    <xf numFmtId="0" fontId="2" fillId="0" borderId="36" xfId="0" applyFont="1" applyBorder="1" applyAlignment="1" applyProtection="1">
      <alignment vertical="top"/>
    </xf>
    <xf numFmtId="0" fontId="7" fillId="0" borderId="35" xfId="0" applyFont="1" applyBorder="1" applyAlignment="1" applyProtection="1">
      <alignment horizontal="left" vertical="top"/>
    </xf>
    <xf numFmtId="0" fontId="7" fillId="0" borderId="35" xfId="0" applyFont="1" applyBorder="1" applyAlignment="1" applyProtection="1">
      <alignment vertical="top"/>
    </xf>
    <xf numFmtId="0" fontId="1" fillId="0" borderId="35" xfId="0" applyFont="1" applyFill="1" applyBorder="1" applyAlignment="1" applyProtection="1">
      <alignment vertical="top"/>
    </xf>
    <xf numFmtId="0" fontId="2" fillId="0" borderId="35" xfId="0" applyFont="1" applyBorder="1" applyAlignment="1" applyProtection="1">
      <alignment vertical="top"/>
    </xf>
    <xf numFmtId="0" fontId="1" fillId="0" borderId="36" xfId="0" applyFont="1" applyFill="1" applyBorder="1" applyAlignment="1" applyProtection="1">
      <alignment vertical="top"/>
    </xf>
    <xf numFmtId="0" fontId="1" fillId="0" borderId="0" xfId="0" applyFont="1" applyAlignment="1" applyProtection="1">
      <alignment horizontal="left" vertical="top"/>
    </xf>
    <xf numFmtId="3" fontId="4" fillId="0" borderId="12" xfId="0" applyNumberFormat="1" applyFont="1" applyFill="1" applyBorder="1" applyAlignment="1" applyProtection="1">
      <alignment horizontal="center" vertical="top" wrapText="1"/>
    </xf>
    <xf numFmtId="3" fontId="4" fillId="0" borderId="13" xfId="0" applyNumberFormat="1" applyFont="1" applyFill="1" applyBorder="1" applyAlignment="1" applyProtection="1">
      <alignment horizontal="center" vertical="top" wrapText="1"/>
    </xf>
    <xf numFmtId="0" fontId="4" fillId="0" borderId="10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Continuous" vertical="top"/>
    </xf>
    <xf numFmtId="0" fontId="0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6" fillId="0" borderId="7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6" fillId="0" borderId="24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2" fillId="0" borderId="0" xfId="0" applyFont="1" applyAlignment="1" applyProtection="1">
      <alignment horizontal="center" vertical="top" wrapText="1"/>
    </xf>
    <xf numFmtId="0" fontId="7" fillId="0" borderId="2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top" wrapText="1"/>
    </xf>
    <xf numFmtId="0" fontId="1" fillId="0" borderId="18" xfId="0" applyFont="1" applyBorder="1" applyAlignment="1" applyProtection="1">
      <alignment horizontal="center" vertical="top" wrapText="1"/>
    </xf>
    <xf numFmtId="0" fontId="1" fillId="0" borderId="19" xfId="0" applyFont="1" applyBorder="1" applyAlignment="1" applyProtection="1">
      <alignment horizontal="center" vertical="top" wrapText="1"/>
    </xf>
    <xf numFmtId="0" fontId="1" fillId="0" borderId="24" xfId="0" applyFont="1" applyBorder="1" applyAlignment="1" applyProtection="1">
      <alignment horizontal="center" vertical="top" wrapText="1"/>
    </xf>
    <xf numFmtId="0" fontId="1" fillId="0" borderId="22" xfId="0" applyFont="1" applyBorder="1" applyAlignment="1" applyProtection="1">
      <alignment horizontal="center" vertical="top" wrapText="1"/>
    </xf>
    <xf numFmtId="0" fontId="1" fillId="0" borderId="23" xfId="0" applyFont="1" applyBorder="1" applyAlignment="1" applyProtection="1">
      <alignment horizontal="center" vertical="top" wrapText="1"/>
    </xf>
    <xf numFmtId="0" fontId="1" fillId="0" borderId="32" xfId="0" applyFont="1" applyBorder="1" applyAlignment="1" applyProtection="1">
      <alignment horizontal="center" vertical="top" wrapText="1"/>
    </xf>
    <xf numFmtId="0" fontId="1" fillId="0" borderId="33" xfId="0" applyFont="1" applyBorder="1" applyAlignment="1" applyProtection="1">
      <alignment horizontal="center" vertical="top" wrapText="1"/>
    </xf>
    <xf numFmtId="0" fontId="1" fillId="0" borderId="34" xfId="0" applyFont="1" applyBorder="1" applyAlignment="1" applyProtection="1">
      <alignment horizontal="center" vertical="top" wrapText="1"/>
    </xf>
    <xf numFmtId="3" fontId="1" fillId="0" borderId="12" xfId="0" applyNumberFormat="1" applyFont="1" applyFill="1" applyBorder="1" applyAlignment="1" applyProtection="1">
      <alignment horizontal="center" vertical="top" wrapText="1"/>
    </xf>
    <xf numFmtId="3" fontId="1" fillId="0" borderId="1" xfId="0" applyNumberFormat="1" applyFont="1" applyFill="1" applyBorder="1" applyAlignment="1" applyProtection="1">
      <alignment horizontal="center" vertical="top" wrapText="1"/>
    </xf>
    <xf numFmtId="3" fontId="1" fillId="0" borderId="13" xfId="0" applyNumberFormat="1" applyFont="1" applyFill="1" applyBorder="1" applyAlignment="1" applyProtection="1">
      <alignment horizontal="center" vertical="top" wrapText="1"/>
    </xf>
    <xf numFmtId="0" fontId="6" fillId="0" borderId="4" xfId="0" applyFont="1" applyBorder="1" applyAlignment="1" applyProtection="1">
      <alignment horizontal="center" vertical="top"/>
    </xf>
    <xf numFmtId="0" fontId="6" fillId="0" borderId="5" xfId="0" applyFont="1" applyBorder="1" applyAlignment="1" applyProtection="1">
      <alignment horizontal="center" vertical="top"/>
    </xf>
    <xf numFmtId="3" fontId="1" fillId="0" borderId="24" xfId="0" applyNumberFormat="1" applyFont="1" applyFill="1" applyBorder="1" applyAlignment="1" applyProtection="1">
      <alignment horizontal="center" vertical="top" wrapText="1"/>
    </xf>
    <xf numFmtId="3" fontId="1" fillId="0" borderId="22" xfId="0" applyNumberFormat="1" applyFont="1" applyFill="1" applyBorder="1" applyAlignment="1" applyProtection="1">
      <alignment horizontal="center" vertical="top" wrapText="1"/>
    </xf>
    <xf numFmtId="3" fontId="1" fillId="0" borderId="23" xfId="0" applyNumberFormat="1" applyFont="1" applyFill="1" applyBorder="1" applyAlignment="1" applyProtection="1">
      <alignment horizontal="center" vertical="top" wrapText="1"/>
    </xf>
    <xf numFmtId="3" fontId="1" fillId="3" borderId="21" xfId="0" applyNumberFormat="1" applyFont="1" applyFill="1" applyBorder="1" applyAlignment="1" applyProtection="1">
      <alignment horizontal="center" vertical="top" wrapText="1"/>
    </xf>
    <xf numFmtId="3" fontId="1" fillId="3" borderId="11" xfId="0" applyNumberFormat="1" applyFont="1" applyFill="1" applyBorder="1" applyAlignment="1" applyProtection="1">
      <alignment horizontal="center" vertical="top" wrapText="1"/>
    </xf>
    <xf numFmtId="164" fontId="1" fillId="3" borderId="7" xfId="0" applyNumberFormat="1" applyFont="1" applyFill="1" applyBorder="1" applyAlignment="1" applyProtection="1">
      <alignment horizontal="center" vertical="top" wrapText="1"/>
    </xf>
    <xf numFmtId="164" fontId="1" fillId="3" borderId="8" xfId="0" applyNumberFormat="1" applyFont="1" applyFill="1" applyBorder="1" applyAlignment="1" applyProtection="1">
      <alignment horizontal="center" vertical="top" wrapText="1"/>
    </xf>
    <xf numFmtId="0" fontId="1" fillId="3" borderId="7" xfId="0" applyFont="1" applyFill="1" applyBorder="1" applyAlignment="1" applyProtection="1">
      <alignment horizontal="center" vertical="top" wrapText="1"/>
    </xf>
    <xf numFmtId="0" fontId="1" fillId="3" borderId="8" xfId="0" applyFont="1" applyFill="1" applyBorder="1" applyAlignment="1" applyProtection="1">
      <alignment horizontal="center" vertical="top" wrapText="1"/>
    </xf>
    <xf numFmtId="0" fontId="1" fillId="0" borderId="20" xfId="0" applyFont="1" applyBorder="1" applyAlignment="1" applyProtection="1">
      <alignment horizontal="center" vertical="top" wrapText="1"/>
    </xf>
    <xf numFmtId="0" fontId="1" fillId="0" borderId="10" xfId="0" applyFont="1" applyBorder="1" applyAlignment="1" applyProtection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3" fillId="0" borderId="1" xfId="1" applyFont="1" applyFill="1" applyBorder="1" applyAlignment="1">
      <alignment horizontal="center" vertical="top" wrapText="1"/>
    </xf>
    <xf numFmtId="0" fontId="13" fillId="0" borderId="25" xfId="1" applyFont="1" applyFill="1" applyBorder="1" applyAlignment="1">
      <alignment horizontal="center" vertical="top" wrapText="1"/>
    </xf>
    <xf numFmtId="0" fontId="13" fillId="0" borderId="28" xfId="1" applyFont="1" applyFill="1" applyBorder="1" applyAlignment="1">
      <alignment horizontal="center" vertical="top" wrapText="1"/>
    </xf>
    <xf numFmtId="0" fontId="13" fillId="0" borderId="26" xfId="1" applyFont="1" applyFill="1" applyBorder="1" applyAlignment="1">
      <alignment horizontal="center" vertical="top" wrapText="1"/>
    </xf>
    <xf numFmtId="0" fontId="13" fillId="0" borderId="30" xfId="1" applyFont="1" applyFill="1" applyBorder="1" applyAlignment="1">
      <alignment horizontal="center" vertical="top" wrapText="1"/>
    </xf>
    <xf numFmtId="0" fontId="13" fillId="0" borderId="27" xfId="1" applyFont="1" applyFill="1" applyBorder="1" applyAlignment="1">
      <alignment horizontal="center" vertical="top" wrapText="1"/>
    </xf>
    <xf numFmtId="0" fontId="13" fillId="0" borderId="29" xfId="1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3" fontId="1" fillId="3" borderId="1" xfId="0" applyNumberFormat="1" applyFont="1" applyFill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top" wrapText="1"/>
    </xf>
    <xf numFmtId="0" fontId="1" fillId="0" borderId="37" xfId="0" applyFont="1" applyBorder="1" applyAlignment="1" applyProtection="1">
      <alignment horizontal="center" vertical="top" wrapText="1"/>
    </xf>
    <xf numFmtId="0" fontId="1" fillId="0" borderId="35" xfId="0" applyFont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3" borderId="13" xfId="0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1" xfId="0" applyFont="1" applyBorder="1" applyAlignment="1" applyProtection="1">
      <alignment horizontal="center" vertical="top"/>
    </xf>
    <xf numFmtId="0" fontId="1" fillId="0" borderId="6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top" wrapText="1"/>
    </xf>
    <xf numFmtId="0" fontId="8" fillId="0" borderId="13" xfId="0" applyFont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left" vertical="top"/>
    </xf>
    <xf numFmtId="0" fontId="8" fillId="0" borderId="5" xfId="0" applyFont="1" applyFill="1" applyBorder="1" applyAlignment="1" applyProtection="1">
      <alignment horizontal="center" vertical="top" wrapText="1"/>
    </xf>
    <xf numFmtId="0" fontId="8" fillId="0" borderId="1" xfId="0" applyFont="1" applyFill="1" applyBorder="1" applyAlignment="1" applyProtection="1">
      <alignment horizontal="center" vertical="top" wrapText="1"/>
    </xf>
    <xf numFmtId="0" fontId="8" fillId="0" borderId="13" xfId="0" applyFont="1" applyFill="1" applyBorder="1" applyAlignment="1" applyProtection="1">
      <alignment horizontal="center" vertical="top" wrapText="1"/>
    </xf>
    <xf numFmtId="0" fontId="8" fillId="0" borderId="7" xfId="0" applyFont="1" applyBorder="1" applyAlignment="1" applyProtection="1">
      <alignment horizontal="center" vertical="top" wrapText="1"/>
    </xf>
    <xf numFmtId="0" fontId="8" fillId="0" borderId="9" xfId="0" applyFont="1" applyBorder="1" applyAlignment="1" applyProtection="1">
      <alignment horizontal="center" vertical="top" wrapText="1"/>
    </xf>
    <xf numFmtId="0" fontId="8" fillId="0" borderId="8" xfId="0" applyFont="1" applyBorder="1" applyAlignment="1" applyProtection="1">
      <alignment horizontal="center" vertical="top" wrapText="1"/>
    </xf>
    <xf numFmtId="0" fontId="8" fillId="0" borderId="4" xfId="0" applyFont="1" applyBorder="1" applyAlignment="1" applyProtection="1">
      <alignment horizontal="center" vertical="top" wrapText="1"/>
    </xf>
    <xf numFmtId="0" fontId="8" fillId="0" borderId="6" xfId="0" applyFont="1" applyBorder="1" applyAlignment="1" applyProtection="1">
      <alignment horizontal="center" vertical="top" wrapText="1"/>
    </xf>
    <xf numFmtId="0" fontId="8" fillId="0" borderId="5" xfId="0" applyFont="1" applyBorder="1" applyAlignment="1" applyProtection="1">
      <alignment horizontal="center" vertical="top" wrapText="1"/>
    </xf>
    <xf numFmtId="0" fontId="8" fillId="0" borderId="7" xfId="0" applyFont="1" applyFill="1" applyBorder="1" applyAlignment="1" applyProtection="1">
      <alignment horizontal="center" vertical="center" textRotation="90" wrapText="1"/>
    </xf>
    <xf numFmtId="0" fontId="8" fillId="0" borderId="8" xfId="0" applyFont="1" applyFill="1" applyBorder="1" applyAlignment="1" applyProtection="1">
      <alignment horizontal="center" vertical="center" textRotation="90" wrapText="1"/>
    </xf>
    <xf numFmtId="0" fontId="8" fillId="2" borderId="1" xfId="0" applyFont="1" applyFill="1" applyBorder="1" applyAlignment="1" applyProtection="1">
      <alignment horizontal="center" vertical="top" wrapText="1"/>
    </xf>
    <xf numFmtId="0" fontId="8" fillId="3" borderId="1" xfId="0" applyFont="1" applyFill="1" applyBorder="1" applyAlignment="1" applyProtection="1">
      <alignment horizontal="center" vertical="top" wrapText="1"/>
    </xf>
    <xf numFmtId="0" fontId="8" fillId="3" borderId="21" xfId="0" applyFont="1" applyFill="1" applyBorder="1" applyAlignment="1" applyProtection="1">
      <alignment horizontal="center" vertical="center" textRotation="90" wrapText="1"/>
    </xf>
    <xf numFmtId="0" fontId="8" fillId="3" borderId="11" xfId="0" applyFont="1" applyFill="1" applyBorder="1" applyAlignment="1" applyProtection="1">
      <alignment horizontal="center" vertical="center" textRotation="90" wrapText="1"/>
    </xf>
    <xf numFmtId="0" fontId="8" fillId="0" borderId="21" xfId="0" applyFont="1" applyFill="1" applyBorder="1" applyAlignment="1" applyProtection="1">
      <alignment horizontal="center" vertical="center" textRotation="90" wrapText="1"/>
    </xf>
    <xf numFmtId="0" fontId="8" fillId="0" borderId="11" xfId="0" applyFont="1" applyFill="1" applyBorder="1" applyAlignment="1" applyProtection="1">
      <alignment horizontal="center" vertical="center" textRotation="90" wrapText="1"/>
    </xf>
    <xf numFmtId="0" fontId="8" fillId="0" borderId="20" xfId="0" applyFont="1" applyFill="1" applyBorder="1" applyAlignment="1" applyProtection="1">
      <alignment horizontal="center" vertical="center" textRotation="90" wrapText="1"/>
    </xf>
    <xf numFmtId="0" fontId="8" fillId="0" borderId="10" xfId="0" applyFont="1" applyFill="1" applyBorder="1" applyAlignment="1" applyProtection="1">
      <alignment horizontal="center" vertical="center" textRotation="90" wrapText="1"/>
    </xf>
    <xf numFmtId="0" fontId="8" fillId="0" borderId="28" xfId="0" applyFont="1" applyFill="1" applyBorder="1" applyAlignment="1" applyProtection="1">
      <alignment horizontal="center" vertical="center" textRotation="90" wrapText="1"/>
    </xf>
    <xf numFmtId="0" fontId="8" fillId="0" borderId="29" xfId="0" applyFont="1" applyFill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left"/>
    </xf>
    <xf numFmtId="0" fontId="1" fillId="0" borderId="24" xfId="0" applyFont="1" applyFill="1" applyBorder="1" applyAlignment="1" applyProtection="1">
      <alignment horizontal="center" vertical="top" wrapText="1"/>
    </xf>
    <xf numFmtId="0" fontId="1" fillId="0" borderId="22" xfId="0" applyFont="1" applyFill="1" applyBorder="1" applyAlignment="1" applyProtection="1">
      <alignment horizontal="center" vertical="top" wrapText="1"/>
    </xf>
    <xf numFmtId="0" fontId="1" fillId="0" borderId="23" xfId="0" applyFont="1" applyFill="1" applyBorder="1" applyAlignment="1" applyProtection="1">
      <alignment horizontal="center" vertical="top" wrapText="1"/>
    </xf>
    <xf numFmtId="0" fontId="1" fillId="0" borderId="24" xfId="0" applyFont="1" applyBorder="1" applyAlignment="1" applyProtection="1">
      <alignment horizontal="center" vertical="top"/>
    </xf>
    <xf numFmtId="0" fontId="1" fillId="0" borderId="22" xfId="0" applyFont="1" applyBorder="1" applyAlignment="1" applyProtection="1">
      <alignment horizontal="center" vertical="top"/>
    </xf>
    <xf numFmtId="0" fontId="1" fillId="0" borderId="23" xfId="0" applyFont="1" applyBorder="1" applyAlignment="1" applyProtection="1">
      <alignment horizontal="center" vertical="top"/>
    </xf>
    <xf numFmtId="0" fontId="1" fillId="0" borderId="7" xfId="0" applyFont="1" applyBorder="1" applyAlignment="1" applyProtection="1">
      <alignment horizontal="center" vertical="top" wrapText="1"/>
    </xf>
    <xf numFmtId="0" fontId="1" fillId="0" borderId="8" xfId="0" applyFont="1" applyBorder="1" applyAlignment="1" applyProtection="1">
      <alignment horizontal="center" vertical="top" wrapText="1"/>
    </xf>
    <xf numFmtId="3" fontId="1" fillId="0" borderId="20" xfId="0" applyNumberFormat="1" applyFont="1" applyFill="1" applyBorder="1" applyAlignment="1" applyProtection="1">
      <alignment horizontal="center" vertical="top" wrapText="1"/>
    </xf>
    <xf numFmtId="3" fontId="1" fillId="0" borderId="10" xfId="0" applyNumberFormat="1" applyFont="1" applyFill="1" applyBorder="1" applyAlignment="1" applyProtection="1">
      <alignment horizontal="center" vertical="top" wrapText="1"/>
    </xf>
    <xf numFmtId="3" fontId="1" fillId="0" borderId="4" xfId="0" applyNumberFormat="1" applyFont="1" applyFill="1" applyBorder="1" applyAlignment="1" applyProtection="1">
      <alignment horizontal="center" vertical="top" wrapText="1"/>
    </xf>
    <xf numFmtId="3" fontId="1" fillId="0" borderId="31" xfId="0" applyNumberFormat="1" applyFont="1" applyFill="1" applyBorder="1" applyAlignment="1" applyProtection="1">
      <alignment horizontal="center" vertical="top" wrapText="1"/>
    </xf>
    <xf numFmtId="0" fontId="1" fillId="3" borderId="21" xfId="0" applyFont="1" applyFill="1" applyBorder="1" applyAlignment="1" applyProtection="1">
      <alignment horizontal="center" vertical="top" wrapText="1"/>
    </xf>
    <xf numFmtId="0" fontId="1" fillId="3" borderId="11" xfId="0" applyFont="1" applyFill="1" applyBorder="1" applyAlignment="1" applyProtection="1">
      <alignment horizontal="center" vertical="top" wrapText="1"/>
    </xf>
    <xf numFmtId="3" fontId="1" fillId="0" borderId="5" xfId="0" applyNumberFormat="1" applyFont="1" applyFill="1" applyBorder="1" applyAlignment="1" applyProtection="1">
      <alignment horizontal="center" vertical="top" wrapText="1"/>
    </xf>
    <xf numFmtId="3" fontId="1" fillId="0" borderId="21" xfId="0" applyNumberFormat="1" applyFont="1" applyFill="1" applyBorder="1" applyAlignment="1" applyProtection="1">
      <alignment horizontal="center" vertical="top" wrapText="1"/>
    </xf>
    <xf numFmtId="3" fontId="1" fillId="0" borderId="11" xfId="0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 applyProtection="1">
      <alignment horizontal="right" vertical="top"/>
    </xf>
    <xf numFmtId="0" fontId="6" fillId="0" borderId="6" xfId="0" applyFont="1" applyBorder="1" applyAlignment="1" applyProtection="1">
      <alignment horizontal="center" vertical="top"/>
    </xf>
    <xf numFmtId="0" fontId="6" fillId="0" borderId="24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top" wrapText="1"/>
    </xf>
  </cellXfs>
  <cellStyles count="4">
    <cellStyle name="Normal_КСГ" xfId="1"/>
    <cellStyle name="Обычный" xfId="0" builtinId="0"/>
    <cellStyle name="Обычный 2" xfId="2"/>
    <cellStyle name="Обычный 2 2" xfId="3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1"/>
  <sheetViews>
    <sheetView workbookViewId="0">
      <pane xSplit="1" ySplit="16" topLeftCell="B47" activePane="bottomRight" state="frozen"/>
      <selection pane="topRight" activeCell="B1" sqref="B1"/>
      <selection pane="bottomLeft" activeCell="A15" sqref="A15"/>
      <selection pane="bottomRight" activeCell="A52" sqref="A52:A53"/>
    </sheetView>
  </sheetViews>
  <sheetFormatPr defaultRowHeight="12.75"/>
  <cols>
    <col min="1" max="1" width="35.5703125" style="1" bestFit="1" customWidth="1"/>
    <col min="2" max="4" width="14.7109375" style="1" customWidth="1"/>
    <col min="5" max="5" width="14.7109375" style="38" customWidth="1"/>
    <col min="6" max="13" width="14.7109375" style="40" customWidth="1"/>
    <col min="14" max="16384" width="9.140625" style="1"/>
  </cols>
  <sheetData>
    <row r="1" spans="1:13">
      <c r="F1" s="2"/>
      <c r="G1" s="2"/>
      <c r="H1" s="2"/>
      <c r="I1" s="2"/>
      <c r="J1" s="2"/>
      <c r="K1" s="2"/>
      <c r="L1" s="2"/>
      <c r="M1" s="2" t="s">
        <v>29</v>
      </c>
    </row>
    <row r="2" spans="1:13">
      <c r="F2" s="2"/>
      <c r="G2" s="2"/>
      <c r="H2" s="2"/>
      <c r="I2" s="2"/>
      <c r="J2" s="2"/>
      <c r="K2" s="1"/>
      <c r="L2" s="1"/>
      <c r="M2" s="2" t="s">
        <v>1879</v>
      </c>
    </row>
    <row r="3" spans="1:13" ht="3.75" customHeight="1">
      <c r="F3" s="2"/>
      <c r="G3" s="2"/>
      <c r="H3" s="2"/>
      <c r="I3" s="2"/>
      <c r="J3" s="2"/>
      <c r="K3" s="2"/>
      <c r="L3" s="2"/>
      <c r="M3" s="2"/>
    </row>
    <row r="4" spans="1:13" s="14" customFormat="1">
      <c r="A4" s="212" t="s">
        <v>158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</row>
    <row r="5" spans="1:13" ht="3.75" customHeight="1"/>
    <row r="6" spans="1:13" s="15" customFormat="1" ht="31.5" customHeight="1">
      <c r="A6" s="15" t="s">
        <v>18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</row>
    <row r="7" spans="1:13" ht="3.75" customHeight="1">
      <c r="B7" s="3"/>
      <c r="C7" s="3"/>
      <c r="D7" s="3"/>
      <c r="E7" s="39"/>
      <c r="F7" s="41"/>
      <c r="G7" s="41"/>
      <c r="H7" s="41"/>
      <c r="I7" s="41"/>
      <c r="J7" s="41"/>
      <c r="K7" s="41"/>
      <c r="L7" s="41"/>
      <c r="M7" s="41"/>
    </row>
    <row r="8" spans="1:13">
      <c r="A8" s="37" t="s">
        <v>1864</v>
      </c>
      <c r="B8" s="214"/>
      <c r="C8" s="214"/>
      <c r="D8" s="3"/>
    </row>
    <row r="9" spans="1:13">
      <c r="A9" s="37" t="s">
        <v>1882</v>
      </c>
      <c r="B9" s="214"/>
      <c r="C9" s="214"/>
      <c r="D9" s="3"/>
    </row>
    <row r="10" spans="1:13" ht="3.75" customHeight="1">
      <c r="A10" s="2"/>
      <c r="B10" s="42"/>
      <c r="C10" s="42"/>
      <c r="D10" s="3"/>
    </row>
    <row r="11" spans="1:13" ht="22.5">
      <c r="A11" s="103" t="s">
        <v>161</v>
      </c>
      <c r="B11" s="176"/>
      <c r="C11" s="42"/>
      <c r="D11" s="3"/>
    </row>
    <row r="12" spans="1:13" ht="4.5" customHeight="1" thickBot="1"/>
    <row r="13" spans="1:13" s="16" customFormat="1" ht="27" customHeight="1">
      <c r="A13" s="221" t="s">
        <v>22</v>
      </c>
      <c r="B13" s="215" t="s">
        <v>1881</v>
      </c>
      <c r="C13" s="216"/>
      <c r="D13" s="216"/>
      <c r="E13" s="216"/>
      <c r="F13" s="217"/>
      <c r="G13" s="229" t="s">
        <v>1889</v>
      </c>
      <c r="H13" s="230"/>
      <c r="I13" s="230"/>
      <c r="J13" s="231"/>
      <c r="K13" s="218" t="s">
        <v>1883</v>
      </c>
      <c r="L13" s="219"/>
      <c r="M13" s="220"/>
    </row>
    <row r="14" spans="1:13" s="16" customFormat="1">
      <c r="A14" s="222"/>
      <c r="B14" s="238" t="s">
        <v>1861</v>
      </c>
      <c r="C14" s="236" t="s">
        <v>1862</v>
      </c>
      <c r="D14" s="236" t="s">
        <v>64</v>
      </c>
      <c r="E14" s="234" t="s">
        <v>1863</v>
      </c>
      <c r="F14" s="232" t="s">
        <v>63</v>
      </c>
      <c r="G14" s="224" t="s">
        <v>1866</v>
      </c>
      <c r="H14" s="225" t="s">
        <v>73</v>
      </c>
      <c r="I14" s="225"/>
      <c r="J14" s="226" t="s">
        <v>160</v>
      </c>
      <c r="K14" s="224" t="s">
        <v>1867</v>
      </c>
      <c r="L14" s="225" t="s">
        <v>73</v>
      </c>
      <c r="M14" s="226"/>
    </row>
    <row r="15" spans="1:13" s="16" customFormat="1" ht="64.5" customHeight="1">
      <c r="A15" s="223"/>
      <c r="B15" s="239"/>
      <c r="C15" s="237"/>
      <c r="D15" s="237"/>
      <c r="E15" s="235"/>
      <c r="F15" s="233"/>
      <c r="G15" s="224"/>
      <c r="H15" s="98" t="s">
        <v>87</v>
      </c>
      <c r="I15" s="52" t="s">
        <v>88</v>
      </c>
      <c r="J15" s="226"/>
      <c r="K15" s="224"/>
      <c r="L15" s="98" t="s">
        <v>87</v>
      </c>
      <c r="M15" s="99" t="s">
        <v>88</v>
      </c>
    </row>
    <row r="16" spans="1:13" s="18" customFormat="1" ht="11.25">
      <c r="A16" s="181">
        <v>1</v>
      </c>
      <c r="B16" s="61">
        <v>2</v>
      </c>
      <c r="C16" s="17">
        <v>3</v>
      </c>
      <c r="D16" s="17">
        <v>4</v>
      </c>
      <c r="E16" s="17">
        <v>5</v>
      </c>
      <c r="F16" s="62">
        <v>6</v>
      </c>
      <c r="G16" s="61">
        <v>7</v>
      </c>
      <c r="H16" s="17">
        <v>8</v>
      </c>
      <c r="I16" s="17">
        <v>9</v>
      </c>
      <c r="J16" s="62">
        <v>10</v>
      </c>
      <c r="K16" s="61">
        <v>11</v>
      </c>
      <c r="L16" s="17">
        <v>12</v>
      </c>
      <c r="M16" s="62">
        <v>13</v>
      </c>
    </row>
    <row r="17" spans="1:13" ht="25.5">
      <c r="A17" s="182" t="s">
        <v>54</v>
      </c>
      <c r="B17" s="95"/>
      <c r="C17" s="53">
        <f>IF($B$11=1,330,IF($B$11=2,340,IF($B$11=3,340,0)))</f>
        <v>0</v>
      </c>
      <c r="D17" s="53">
        <f t="shared" ref="D17:D50" si="0">B17*C17</f>
        <v>0</v>
      </c>
      <c r="E17" s="54">
        <v>6.3</v>
      </c>
      <c r="F17" s="67">
        <f>IF(E17=0,0,ROUND(D17/E17,0))</f>
        <v>0</v>
      </c>
      <c r="G17" s="71"/>
      <c r="H17" s="58"/>
      <c r="I17" s="53">
        <f>G17-H17</f>
        <v>0</v>
      </c>
      <c r="J17" s="72"/>
      <c r="K17" s="71"/>
      <c r="L17" s="58"/>
      <c r="M17" s="67">
        <f>K17-L17</f>
        <v>0</v>
      </c>
    </row>
    <row r="18" spans="1:13" ht="25.5">
      <c r="A18" s="182" t="s">
        <v>60</v>
      </c>
      <c r="B18" s="95"/>
      <c r="C18" s="53">
        <v>300</v>
      </c>
      <c r="D18" s="53">
        <f t="shared" si="0"/>
        <v>0</v>
      </c>
      <c r="E18" s="54">
        <v>5.6</v>
      </c>
      <c r="F18" s="67">
        <f t="shared" ref="F18:F50" si="1">IF(E18=0,0,ROUND(D18/E18,0))</f>
        <v>0</v>
      </c>
      <c r="G18" s="71"/>
      <c r="H18" s="58"/>
      <c r="I18" s="53">
        <f t="shared" ref="I18:I50" si="2">G18-H18</f>
        <v>0</v>
      </c>
      <c r="J18" s="72"/>
      <c r="K18" s="71"/>
      <c r="L18" s="58"/>
      <c r="M18" s="67">
        <f t="shared" ref="M18:M50" si="3">K18-L18</f>
        <v>0</v>
      </c>
    </row>
    <row r="19" spans="1:13" ht="25.5">
      <c r="A19" s="182" t="s">
        <v>61</v>
      </c>
      <c r="B19" s="95"/>
      <c r="C19" s="53">
        <v>300</v>
      </c>
      <c r="D19" s="53">
        <f t="shared" si="0"/>
        <v>0</v>
      </c>
      <c r="E19" s="54">
        <v>7.7</v>
      </c>
      <c r="F19" s="67">
        <f t="shared" si="1"/>
        <v>0</v>
      </c>
      <c r="G19" s="71"/>
      <c r="H19" s="58"/>
      <c r="I19" s="53">
        <f t="shared" si="2"/>
        <v>0</v>
      </c>
      <c r="J19" s="72"/>
      <c r="K19" s="71"/>
      <c r="L19" s="58"/>
      <c r="M19" s="67">
        <f t="shared" si="3"/>
        <v>0</v>
      </c>
    </row>
    <row r="20" spans="1:13">
      <c r="A20" s="183" t="s">
        <v>40</v>
      </c>
      <c r="B20" s="95"/>
      <c r="C20" s="53">
        <v>340</v>
      </c>
      <c r="D20" s="53">
        <f t="shared" si="0"/>
        <v>0</v>
      </c>
      <c r="E20" s="54">
        <v>10.1</v>
      </c>
      <c r="F20" s="67">
        <f t="shared" si="1"/>
        <v>0</v>
      </c>
      <c r="G20" s="71"/>
      <c r="H20" s="58"/>
      <c r="I20" s="53">
        <f t="shared" si="2"/>
        <v>0</v>
      </c>
      <c r="J20" s="72"/>
      <c r="K20" s="71"/>
      <c r="L20" s="58"/>
      <c r="M20" s="67">
        <f t="shared" si="3"/>
        <v>0</v>
      </c>
    </row>
    <row r="21" spans="1:13">
      <c r="A21" s="183" t="s">
        <v>35</v>
      </c>
      <c r="B21" s="95"/>
      <c r="C21" s="53">
        <v>340</v>
      </c>
      <c r="D21" s="53">
        <f t="shared" si="0"/>
        <v>0</v>
      </c>
      <c r="E21" s="54">
        <v>10.8</v>
      </c>
      <c r="F21" s="67">
        <f t="shared" si="1"/>
        <v>0</v>
      </c>
      <c r="G21" s="71"/>
      <c r="H21" s="58"/>
      <c r="I21" s="53">
        <f t="shared" si="2"/>
        <v>0</v>
      </c>
      <c r="J21" s="72"/>
      <c r="K21" s="71"/>
      <c r="L21" s="58"/>
      <c r="M21" s="67">
        <f t="shared" si="3"/>
        <v>0</v>
      </c>
    </row>
    <row r="22" spans="1:13">
      <c r="A22" s="183" t="s">
        <v>39</v>
      </c>
      <c r="B22" s="95"/>
      <c r="C22" s="53">
        <v>340</v>
      </c>
      <c r="D22" s="53">
        <f t="shared" si="0"/>
        <v>0</v>
      </c>
      <c r="E22" s="54">
        <v>13</v>
      </c>
      <c r="F22" s="67">
        <f t="shared" si="1"/>
        <v>0</v>
      </c>
      <c r="G22" s="71"/>
      <c r="H22" s="58"/>
      <c r="I22" s="53">
        <f t="shared" si="2"/>
        <v>0</v>
      </c>
      <c r="J22" s="72"/>
      <c r="K22" s="71"/>
      <c r="L22" s="58"/>
      <c r="M22" s="67">
        <f t="shared" si="3"/>
        <v>0</v>
      </c>
    </row>
    <row r="23" spans="1:13">
      <c r="A23" s="183" t="s">
        <v>72</v>
      </c>
      <c r="B23" s="95"/>
      <c r="C23" s="53">
        <f>IF($B$11=1,330,IF($B$11=2,340,IF($B$11=3,340,0)))</f>
        <v>0</v>
      </c>
      <c r="D23" s="53">
        <f t="shared" si="0"/>
        <v>0</v>
      </c>
      <c r="E23" s="54">
        <v>18</v>
      </c>
      <c r="F23" s="67">
        <f t="shared" si="1"/>
        <v>0</v>
      </c>
      <c r="G23" s="71"/>
      <c r="H23" s="58"/>
      <c r="I23" s="53">
        <f t="shared" si="2"/>
        <v>0</v>
      </c>
      <c r="J23" s="72"/>
      <c r="K23" s="71"/>
      <c r="L23" s="58"/>
      <c r="M23" s="67">
        <f t="shared" si="3"/>
        <v>0</v>
      </c>
    </row>
    <row r="24" spans="1:13">
      <c r="A24" s="183" t="s">
        <v>58</v>
      </c>
      <c r="B24" s="95"/>
      <c r="C24" s="53">
        <v>340</v>
      </c>
      <c r="D24" s="53">
        <f t="shared" si="0"/>
        <v>0</v>
      </c>
      <c r="E24" s="54">
        <v>12.3</v>
      </c>
      <c r="F24" s="67">
        <f t="shared" si="1"/>
        <v>0</v>
      </c>
      <c r="G24" s="71"/>
      <c r="H24" s="58"/>
      <c r="I24" s="53">
        <f t="shared" si="2"/>
        <v>0</v>
      </c>
      <c r="J24" s="72"/>
      <c r="K24" s="71"/>
      <c r="L24" s="58"/>
      <c r="M24" s="67">
        <f t="shared" si="3"/>
        <v>0</v>
      </c>
    </row>
    <row r="25" spans="1:13">
      <c r="A25" s="183" t="s">
        <v>59</v>
      </c>
      <c r="B25" s="95"/>
      <c r="C25" s="53">
        <v>300</v>
      </c>
      <c r="D25" s="53">
        <f t="shared" si="0"/>
        <v>0</v>
      </c>
      <c r="E25" s="54">
        <v>7.1</v>
      </c>
      <c r="F25" s="67">
        <f t="shared" si="1"/>
        <v>0</v>
      </c>
      <c r="G25" s="71"/>
      <c r="H25" s="58"/>
      <c r="I25" s="53">
        <f t="shared" si="2"/>
        <v>0</v>
      </c>
      <c r="J25" s="72"/>
      <c r="K25" s="71"/>
      <c r="L25" s="58"/>
      <c r="M25" s="67">
        <f t="shared" si="3"/>
        <v>0</v>
      </c>
    </row>
    <row r="26" spans="1:13">
      <c r="A26" s="183" t="s">
        <v>33</v>
      </c>
      <c r="B26" s="95"/>
      <c r="C26" s="53">
        <f>IF($B$11=1,330,IF($B$11=2,340,IF($B$11=3,340,0)))</f>
        <v>0</v>
      </c>
      <c r="D26" s="53">
        <f t="shared" si="0"/>
        <v>0</v>
      </c>
      <c r="E26" s="54">
        <v>10.8</v>
      </c>
      <c r="F26" s="67">
        <f t="shared" si="1"/>
        <v>0</v>
      </c>
      <c r="G26" s="71"/>
      <c r="H26" s="58"/>
      <c r="I26" s="53">
        <f t="shared" si="2"/>
        <v>0</v>
      </c>
      <c r="J26" s="72"/>
      <c r="K26" s="71"/>
      <c r="L26" s="58"/>
      <c r="M26" s="67">
        <f t="shared" si="3"/>
        <v>0</v>
      </c>
    </row>
    <row r="27" spans="1:13">
      <c r="A27" s="183" t="s">
        <v>50</v>
      </c>
      <c r="B27" s="95"/>
      <c r="C27" s="53">
        <v>340</v>
      </c>
      <c r="D27" s="53">
        <f t="shared" si="0"/>
        <v>0</v>
      </c>
      <c r="E27" s="54">
        <v>9.9</v>
      </c>
      <c r="F27" s="67">
        <f t="shared" si="1"/>
        <v>0</v>
      </c>
      <c r="G27" s="71"/>
      <c r="H27" s="58"/>
      <c r="I27" s="53">
        <f t="shared" si="2"/>
        <v>0</v>
      </c>
      <c r="J27" s="72"/>
      <c r="K27" s="71"/>
      <c r="L27" s="58"/>
      <c r="M27" s="67">
        <f t="shared" si="3"/>
        <v>0</v>
      </c>
    </row>
    <row r="28" spans="1:13">
      <c r="A28" s="183" t="s">
        <v>57</v>
      </c>
      <c r="B28" s="95"/>
      <c r="C28" s="53">
        <f>IF($B$11=1,330,IF($B$11=2,340,IF($B$11=3,340,0)))</f>
        <v>0</v>
      </c>
      <c r="D28" s="53">
        <f t="shared" si="0"/>
        <v>0</v>
      </c>
      <c r="E28" s="54">
        <v>12.1</v>
      </c>
      <c r="F28" s="67">
        <f t="shared" si="1"/>
        <v>0</v>
      </c>
      <c r="G28" s="71"/>
      <c r="H28" s="58"/>
      <c r="I28" s="53">
        <f t="shared" si="2"/>
        <v>0</v>
      </c>
      <c r="J28" s="72"/>
      <c r="K28" s="71"/>
      <c r="L28" s="58"/>
      <c r="M28" s="67">
        <f t="shared" si="3"/>
        <v>0</v>
      </c>
    </row>
    <row r="29" spans="1:13">
      <c r="A29" s="183" t="s">
        <v>47</v>
      </c>
      <c r="B29" s="95"/>
      <c r="C29" s="53">
        <v>340</v>
      </c>
      <c r="D29" s="53">
        <f t="shared" si="0"/>
        <v>0</v>
      </c>
      <c r="E29" s="54">
        <v>10.7</v>
      </c>
      <c r="F29" s="67">
        <f t="shared" si="1"/>
        <v>0</v>
      </c>
      <c r="G29" s="71"/>
      <c r="H29" s="58"/>
      <c r="I29" s="53">
        <f t="shared" si="2"/>
        <v>0</v>
      </c>
      <c r="J29" s="72"/>
      <c r="K29" s="71"/>
      <c r="L29" s="58"/>
      <c r="M29" s="67">
        <f t="shared" si="3"/>
        <v>0</v>
      </c>
    </row>
    <row r="30" spans="1:13">
      <c r="A30" s="183" t="s">
        <v>43</v>
      </c>
      <c r="B30" s="95"/>
      <c r="C30" s="53">
        <v>280</v>
      </c>
      <c r="D30" s="53">
        <f t="shared" si="0"/>
        <v>0</v>
      </c>
      <c r="E30" s="54">
        <v>12.1</v>
      </c>
      <c r="F30" s="67">
        <f t="shared" si="1"/>
        <v>0</v>
      </c>
      <c r="G30" s="71"/>
      <c r="H30" s="58"/>
      <c r="I30" s="53">
        <f t="shared" si="2"/>
        <v>0</v>
      </c>
      <c r="J30" s="72"/>
      <c r="K30" s="71"/>
      <c r="L30" s="58"/>
      <c r="M30" s="67">
        <f t="shared" si="3"/>
        <v>0</v>
      </c>
    </row>
    <row r="31" spans="1:13">
      <c r="A31" s="183" t="s">
        <v>38</v>
      </c>
      <c r="B31" s="95"/>
      <c r="C31" s="53">
        <v>340</v>
      </c>
      <c r="D31" s="53">
        <f t="shared" si="0"/>
        <v>0</v>
      </c>
      <c r="E31" s="54">
        <v>11.5</v>
      </c>
      <c r="F31" s="67">
        <f t="shared" si="1"/>
        <v>0</v>
      </c>
      <c r="G31" s="71"/>
      <c r="H31" s="58"/>
      <c r="I31" s="53">
        <f t="shared" si="2"/>
        <v>0</v>
      </c>
      <c r="J31" s="72"/>
      <c r="K31" s="71"/>
      <c r="L31" s="58"/>
      <c r="M31" s="67">
        <f t="shared" si="3"/>
        <v>0</v>
      </c>
    </row>
    <row r="32" spans="1:13">
      <c r="A32" s="183" t="s">
        <v>80</v>
      </c>
      <c r="B32" s="95"/>
      <c r="C32" s="53">
        <v>340</v>
      </c>
      <c r="D32" s="53">
        <f t="shared" si="0"/>
        <v>0</v>
      </c>
      <c r="E32" s="54">
        <v>10.8</v>
      </c>
      <c r="F32" s="67">
        <f t="shared" si="1"/>
        <v>0</v>
      </c>
      <c r="G32" s="71"/>
      <c r="H32" s="58"/>
      <c r="I32" s="53">
        <f t="shared" si="2"/>
        <v>0</v>
      </c>
      <c r="J32" s="72"/>
      <c r="K32" s="71"/>
      <c r="L32" s="58"/>
      <c r="M32" s="67">
        <f t="shared" si="3"/>
        <v>0</v>
      </c>
    </row>
    <row r="33" spans="1:13">
      <c r="A33" s="183" t="s">
        <v>55</v>
      </c>
      <c r="B33" s="95"/>
      <c r="C33" s="53">
        <v>340</v>
      </c>
      <c r="D33" s="53">
        <f t="shared" si="0"/>
        <v>0</v>
      </c>
      <c r="E33" s="54">
        <v>7.6</v>
      </c>
      <c r="F33" s="67">
        <f t="shared" si="1"/>
        <v>0</v>
      </c>
      <c r="G33" s="71"/>
      <c r="H33" s="58"/>
      <c r="I33" s="53">
        <f t="shared" si="2"/>
        <v>0</v>
      </c>
      <c r="J33" s="72"/>
      <c r="K33" s="71"/>
      <c r="L33" s="58"/>
      <c r="M33" s="67">
        <f t="shared" si="3"/>
        <v>0</v>
      </c>
    </row>
    <row r="34" spans="1:13">
      <c r="A34" s="183" t="s">
        <v>56</v>
      </c>
      <c r="B34" s="95"/>
      <c r="C34" s="53">
        <v>340</v>
      </c>
      <c r="D34" s="53">
        <f t="shared" si="0"/>
        <v>0</v>
      </c>
      <c r="E34" s="54">
        <v>6.8</v>
      </c>
      <c r="F34" s="67">
        <f t="shared" si="1"/>
        <v>0</v>
      </c>
      <c r="G34" s="71"/>
      <c r="H34" s="58"/>
      <c r="I34" s="53">
        <f t="shared" si="2"/>
        <v>0</v>
      </c>
      <c r="J34" s="72"/>
      <c r="K34" s="71"/>
      <c r="L34" s="58"/>
      <c r="M34" s="67">
        <f t="shared" si="3"/>
        <v>0</v>
      </c>
    </row>
    <row r="35" spans="1:13">
      <c r="A35" s="183" t="s">
        <v>41</v>
      </c>
      <c r="B35" s="95"/>
      <c r="C35" s="53">
        <f>IF($B$11=1,330,IF($B$11=2,340,IF($B$11=3,340,0)))</f>
        <v>0</v>
      </c>
      <c r="D35" s="53">
        <f t="shared" si="0"/>
        <v>0</v>
      </c>
      <c r="E35" s="54">
        <v>8.6</v>
      </c>
      <c r="F35" s="67">
        <f t="shared" si="1"/>
        <v>0</v>
      </c>
      <c r="G35" s="71"/>
      <c r="H35" s="58"/>
      <c r="I35" s="53">
        <f t="shared" si="2"/>
        <v>0</v>
      </c>
      <c r="J35" s="72"/>
      <c r="K35" s="71"/>
      <c r="L35" s="58"/>
      <c r="M35" s="67">
        <f t="shared" si="3"/>
        <v>0</v>
      </c>
    </row>
    <row r="36" spans="1:13">
      <c r="A36" s="183" t="s">
        <v>36</v>
      </c>
      <c r="B36" s="95"/>
      <c r="C36" s="53">
        <v>340</v>
      </c>
      <c r="D36" s="53">
        <f t="shared" si="0"/>
        <v>0</v>
      </c>
      <c r="E36" s="54">
        <v>11.3</v>
      </c>
      <c r="F36" s="67">
        <f t="shared" si="1"/>
        <v>0</v>
      </c>
      <c r="G36" s="71"/>
      <c r="H36" s="58"/>
      <c r="I36" s="53">
        <f t="shared" si="2"/>
        <v>0</v>
      </c>
      <c r="J36" s="72"/>
      <c r="K36" s="71"/>
      <c r="L36" s="58"/>
      <c r="M36" s="67">
        <f t="shared" si="3"/>
        <v>0</v>
      </c>
    </row>
    <row r="37" spans="1:13">
      <c r="A37" s="183" t="s">
        <v>34</v>
      </c>
      <c r="B37" s="95"/>
      <c r="C37" s="53">
        <v>340</v>
      </c>
      <c r="D37" s="53">
        <f t="shared" si="0"/>
        <v>0</v>
      </c>
      <c r="E37" s="54">
        <v>13.1</v>
      </c>
      <c r="F37" s="67">
        <f t="shared" si="1"/>
        <v>0</v>
      </c>
      <c r="G37" s="71"/>
      <c r="H37" s="58"/>
      <c r="I37" s="53">
        <f t="shared" si="2"/>
        <v>0</v>
      </c>
      <c r="J37" s="72"/>
      <c r="K37" s="71"/>
      <c r="L37" s="58"/>
      <c r="M37" s="67">
        <f t="shared" si="3"/>
        <v>0</v>
      </c>
    </row>
    <row r="38" spans="1:13" ht="25.5">
      <c r="A38" s="182" t="s">
        <v>51</v>
      </c>
      <c r="B38" s="95"/>
      <c r="C38" s="53">
        <v>341</v>
      </c>
      <c r="D38" s="53">
        <f t="shared" si="0"/>
        <v>0</v>
      </c>
      <c r="E38" s="54">
        <v>9.8000000000000007</v>
      </c>
      <c r="F38" s="67">
        <f t="shared" si="1"/>
        <v>0</v>
      </c>
      <c r="G38" s="71"/>
      <c r="H38" s="58"/>
      <c r="I38" s="53">
        <f t="shared" si="2"/>
        <v>0</v>
      </c>
      <c r="J38" s="72"/>
      <c r="K38" s="71"/>
      <c r="L38" s="58"/>
      <c r="M38" s="67">
        <f t="shared" si="3"/>
        <v>0</v>
      </c>
    </row>
    <row r="39" spans="1:13" ht="25.5">
      <c r="A39" s="182" t="s">
        <v>52</v>
      </c>
      <c r="B39" s="95"/>
      <c r="C39" s="53">
        <v>340</v>
      </c>
      <c r="D39" s="53">
        <f t="shared" si="0"/>
        <v>0</v>
      </c>
      <c r="E39" s="54">
        <v>10.4</v>
      </c>
      <c r="F39" s="67">
        <f t="shared" si="1"/>
        <v>0</v>
      </c>
      <c r="G39" s="71"/>
      <c r="H39" s="58"/>
      <c r="I39" s="53">
        <f t="shared" si="2"/>
        <v>0</v>
      </c>
      <c r="J39" s="72"/>
      <c r="K39" s="71"/>
      <c r="L39" s="58"/>
      <c r="M39" s="67">
        <f t="shared" si="3"/>
        <v>0</v>
      </c>
    </row>
    <row r="40" spans="1:13">
      <c r="A40" s="183" t="s">
        <v>42</v>
      </c>
      <c r="B40" s="95"/>
      <c r="C40" s="53">
        <f>IF($B$11=1,330,IF($B$11=2,340,IF($B$11=3,340,0)))</f>
        <v>0</v>
      </c>
      <c r="D40" s="53">
        <f t="shared" si="0"/>
        <v>0</v>
      </c>
      <c r="E40" s="54">
        <v>10.1</v>
      </c>
      <c r="F40" s="67">
        <f t="shared" si="1"/>
        <v>0</v>
      </c>
      <c r="G40" s="71"/>
      <c r="H40" s="58"/>
      <c r="I40" s="53">
        <f t="shared" si="2"/>
        <v>0</v>
      </c>
      <c r="J40" s="72"/>
      <c r="K40" s="71"/>
      <c r="L40" s="58"/>
      <c r="M40" s="67">
        <f t="shared" si="3"/>
        <v>0</v>
      </c>
    </row>
    <row r="41" spans="1:13">
      <c r="A41" s="183" t="s">
        <v>65</v>
      </c>
      <c r="B41" s="95"/>
      <c r="C41" s="53">
        <v>310</v>
      </c>
      <c r="D41" s="53">
        <f t="shared" si="0"/>
        <v>0</v>
      </c>
      <c r="E41" s="54">
        <v>10.1</v>
      </c>
      <c r="F41" s="67">
        <f t="shared" si="1"/>
        <v>0</v>
      </c>
      <c r="G41" s="71"/>
      <c r="H41" s="58"/>
      <c r="I41" s="53">
        <f t="shared" si="2"/>
        <v>0</v>
      </c>
      <c r="J41" s="72"/>
      <c r="K41" s="71"/>
      <c r="L41" s="58"/>
      <c r="M41" s="67">
        <f t="shared" si="3"/>
        <v>0</v>
      </c>
    </row>
    <row r="42" spans="1:13">
      <c r="A42" s="183" t="s">
        <v>49</v>
      </c>
      <c r="B42" s="95"/>
      <c r="C42" s="53">
        <v>340</v>
      </c>
      <c r="D42" s="53">
        <f t="shared" si="0"/>
        <v>0</v>
      </c>
      <c r="E42" s="54">
        <v>13.3</v>
      </c>
      <c r="F42" s="67">
        <f t="shared" si="1"/>
        <v>0</v>
      </c>
      <c r="G42" s="71"/>
      <c r="H42" s="58"/>
      <c r="I42" s="53">
        <f t="shared" si="2"/>
        <v>0</v>
      </c>
      <c r="J42" s="72"/>
      <c r="K42" s="71"/>
      <c r="L42" s="58"/>
      <c r="M42" s="67">
        <f t="shared" si="3"/>
        <v>0</v>
      </c>
    </row>
    <row r="43" spans="1:13" ht="25.5">
      <c r="A43" s="182" t="s">
        <v>45</v>
      </c>
      <c r="B43" s="95"/>
      <c r="C43" s="53">
        <v>340</v>
      </c>
      <c r="D43" s="53">
        <f t="shared" si="0"/>
        <v>0</v>
      </c>
      <c r="E43" s="54">
        <v>12.1</v>
      </c>
      <c r="F43" s="67">
        <f t="shared" si="1"/>
        <v>0</v>
      </c>
      <c r="G43" s="71"/>
      <c r="H43" s="58"/>
      <c r="I43" s="53">
        <f t="shared" si="2"/>
        <v>0</v>
      </c>
      <c r="J43" s="72"/>
      <c r="K43" s="71"/>
      <c r="L43" s="58"/>
      <c r="M43" s="67">
        <f t="shared" si="3"/>
        <v>0</v>
      </c>
    </row>
    <row r="44" spans="1:13" ht="25.5">
      <c r="A44" s="182" t="s">
        <v>44</v>
      </c>
      <c r="B44" s="95"/>
      <c r="C44" s="53">
        <f>IF($B$11=1,330,IF($B$11=2,340,IF($B$11=3,340,0)))</f>
        <v>0</v>
      </c>
      <c r="D44" s="53">
        <f t="shared" si="0"/>
        <v>0</v>
      </c>
      <c r="E44" s="54">
        <v>11</v>
      </c>
      <c r="F44" s="67">
        <f t="shared" si="1"/>
        <v>0</v>
      </c>
      <c r="G44" s="71"/>
      <c r="H44" s="58"/>
      <c r="I44" s="53">
        <f t="shared" si="2"/>
        <v>0</v>
      </c>
      <c r="J44" s="72"/>
      <c r="K44" s="71"/>
      <c r="L44" s="58"/>
      <c r="M44" s="67">
        <f t="shared" si="3"/>
        <v>0</v>
      </c>
    </row>
    <row r="45" spans="1:13">
      <c r="A45" s="183" t="s">
        <v>46</v>
      </c>
      <c r="B45" s="95"/>
      <c r="C45" s="53">
        <f>IF($B$11=1,330,IF($B$11=2,340,IF($B$11=3,340,0)))</f>
        <v>0</v>
      </c>
      <c r="D45" s="53">
        <f t="shared" si="0"/>
        <v>0</v>
      </c>
      <c r="E45" s="54">
        <v>8.9</v>
      </c>
      <c r="F45" s="67">
        <f t="shared" si="1"/>
        <v>0</v>
      </c>
      <c r="G45" s="71"/>
      <c r="H45" s="58"/>
      <c r="I45" s="53">
        <f t="shared" si="2"/>
        <v>0</v>
      </c>
      <c r="J45" s="72"/>
      <c r="K45" s="71"/>
      <c r="L45" s="58"/>
      <c r="M45" s="67">
        <f t="shared" si="3"/>
        <v>0</v>
      </c>
    </row>
    <row r="46" spans="1:13">
      <c r="A46" s="183" t="s">
        <v>53</v>
      </c>
      <c r="B46" s="95"/>
      <c r="C46" s="53">
        <f>IF($B$11=1,330,IF($B$11=2,340,IF($B$11=3,340,0)))</f>
        <v>0</v>
      </c>
      <c r="D46" s="53">
        <f t="shared" si="0"/>
        <v>0</v>
      </c>
      <c r="E46" s="54">
        <v>8.9</v>
      </c>
      <c r="F46" s="67">
        <f t="shared" si="1"/>
        <v>0</v>
      </c>
      <c r="G46" s="71"/>
      <c r="H46" s="58"/>
      <c r="I46" s="53">
        <f t="shared" si="2"/>
        <v>0</v>
      </c>
      <c r="J46" s="72"/>
      <c r="K46" s="71"/>
      <c r="L46" s="58"/>
      <c r="M46" s="67">
        <f t="shared" si="3"/>
        <v>0</v>
      </c>
    </row>
    <row r="47" spans="1:13">
      <c r="A47" s="183" t="s">
        <v>48</v>
      </c>
      <c r="B47" s="95"/>
      <c r="C47" s="53">
        <v>340</v>
      </c>
      <c r="D47" s="53">
        <f t="shared" si="0"/>
        <v>0</v>
      </c>
      <c r="E47" s="54">
        <v>13.6</v>
      </c>
      <c r="F47" s="67">
        <f t="shared" si="1"/>
        <v>0</v>
      </c>
      <c r="G47" s="71"/>
      <c r="H47" s="58"/>
      <c r="I47" s="53">
        <f t="shared" si="2"/>
        <v>0</v>
      </c>
      <c r="J47" s="72"/>
      <c r="K47" s="71"/>
      <c r="L47" s="58"/>
      <c r="M47" s="67">
        <f t="shared" si="3"/>
        <v>0</v>
      </c>
    </row>
    <row r="48" spans="1:13">
      <c r="A48" s="183" t="s">
        <v>79</v>
      </c>
      <c r="B48" s="95"/>
      <c r="C48" s="53">
        <v>340</v>
      </c>
      <c r="D48" s="53">
        <f t="shared" si="0"/>
        <v>0</v>
      </c>
      <c r="E48" s="54">
        <v>7.7</v>
      </c>
      <c r="F48" s="67">
        <f t="shared" si="1"/>
        <v>0</v>
      </c>
      <c r="G48" s="71"/>
      <c r="H48" s="58"/>
      <c r="I48" s="53">
        <f t="shared" si="2"/>
        <v>0</v>
      </c>
      <c r="J48" s="72"/>
      <c r="K48" s="71"/>
      <c r="L48" s="58"/>
      <c r="M48" s="67">
        <f t="shared" si="3"/>
        <v>0</v>
      </c>
    </row>
    <row r="49" spans="1:13">
      <c r="A49" s="183" t="s">
        <v>37</v>
      </c>
      <c r="B49" s="95"/>
      <c r="C49" s="53">
        <f>IF($B$11=1,330,IF($B$11=2,340,IF($B$11=3,340,0)))</f>
        <v>0</v>
      </c>
      <c r="D49" s="53">
        <f t="shared" si="0"/>
        <v>0</v>
      </c>
      <c r="E49" s="54">
        <v>11.6</v>
      </c>
      <c r="F49" s="67">
        <f t="shared" si="1"/>
        <v>0</v>
      </c>
      <c r="G49" s="71"/>
      <c r="H49" s="58"/>
      <c r="I49" s="53">
        <f t="shared" si="2"/>
        <v>0</v>
      </c>
      <c r="J49" s="72"/>
      <c r="K49" s="71"/>
      <c r="L49" s="58"/>
      <c r="M49" s="67">
        <f t="shared" si="3"/>
        <v>0</v>
      </c>
    </row>
    <row r="50" spans="1:13">
      <c r="A50" s="183" t="s">
        <v>62</v>
      </c>
      <c r="B50" s="95"/>
      <c r="C50" s="53">
        <v>340</v>
      </c>
      <c r="D50" s="53">
        <f t="shared" si="0"/>
        <v>0</v>
      </c>
      <c r="E50" s="54">
        <v>16.600000000000001</v>
      </c>
      <c r="F50" s="67">
        <f t="shared" si="1"/>
        <v>0</v>
      </c>
      <c r="G50" s="71"/>
      <c r="H50" s="58"/>
      <c r="I50" s="53">
        <f t="shared" si="2"/>
        <v>0</v>
      </c>
      <c r="J50" s="72"/>
      <c r="K50" s="71"/>
      <c r="L50" s="58"/>
      <c r="M50" s="67">
        <f t="shared" si="3"/>
        <v>0</v>
      </c>
    </row>
    <row r="51" spans="1:13" ht="13.5" thickBot="1">
      <c r="A51" s="184" t="s">
        <v>1</v>
      </c>
      <c r="B51" s="68">
        <f>SUM(B17:B50)</f>
        <v>0</v>
      </c>
      <c r="C51" s="69">
        <f>IF(B51=0,0,ROUND(D51/B51,0))</f>
        <v>0</v>
      </c>
      <c r="D51" s="69">
        <f>SUM(D17:D50)</f>
        <v>0</v>
      </c>
      <c r="E51" s="70">
        <f>IF(F51=0,0,ROUND(D51/F51,1))</f>
        <v>0</v>
      </c>
      <c r="F51" s="65">
        <f>SUM(F17:F50)</f>
        <v>0</v>
      </c>
      <c r="G51" s="68">
        <f t="shared" ref="G51:M51" si="4">SUM(G17:G50)</f>
        <v>0</v>
      </c>
      <c r="H51" s="69">
        <f t="shared" si="4"/>
        <v>0</v>
      </c>
      <c r="I51" s="69">
        <f t="shared" si="4"/>
        <v>0</v>
      </c>
      <c r="J51" s="73">
        <f t="shared" si="4"/>
        <v>0</v>
      </c>
      <c r="K51" s="68">
        <f t="shared" si="4"/>
        <v>0</v>
      </c>
      <c r="L51" s="69">
        <f t="shared" si="4"/>
        <v>0</v>
      </c>
      <c r="M51" s="65">
        <f t="shared" si="4"/>
        <v>0</v>
      </c>
    </row>
    <row r="52" spans="1:13" s="22" customFormat="1">
      <c r="A52" s="34" t="s">
        <v>1878</v>
      </c>
      <c r="B52" s="101"/>
      <c r="C52" s="101"/>
      <c r="D52" s="101"/>
      <c r="E52" s="102"/>
      <c r="F52" s="101"/>
      <c r="G52" s="101"/>
      <c r="H52" s="101"/>
      <c r="I52" s="101"/>
      <c r="J52" s="102"/>
      <c r="K52" s="101"/>
      <c r="L52" s="101"/>
      <c r="M52" s="101"/>
    </row>
    <row r="53" spans="1:13" s="22" customFormat="1">
      <c r="A53" s="34" t="s">
        <v>1865</v>
      </c>
      <c r="B53" s="101"/>
      <c r="C53" s="101"/>
      <c r="D53" s="101"/>
      <c r="E53" s="102"/>
      <c r="F53" s="101"/>
      <c r="G53" s="101"/>
      <c r="H53" s="101"/>
      <c r="I53" s="101"/>
      <c r="J53" s="102"/>
      <c r="K53" s="101"/>
      <c r="L53" s="101"/>
      <c r="M53" s="101"/>
    </row>
    <row r="54" spans="1:13" ht="3.75" customHeight="1"/>
    <row r="55" spans="1:13">
      <c r="A55" s="1" t="s">
        <v>20</v>
      </c>
      <c r="B55" s="96"/>
      <c r="C55" s="96"/>
      <c r="D55" s="96"/>
      <c r="E55" s="177"/>
      <c r="F55" s="178"/>
      <c r="G55" s="178"/>
      <c r="H55" s="178"/>
      <c r="I55" s="178"/>
      <c r="J55" s="178"/>
      <c r="K55" s="60"/>
      <c r="L55" s="60"/>
      <c r="M55" s="60"/>
    </row>
    <row r="56" spans="1:13" s="172" customFormat="1" ht="8.25">
      <c r="B56" s="170" t="s">
        <v>5</v>
      </c>
      <c r="C56" s="171"/>
      <c r="F56" s="174"/>
      <c r="G56" s="173" t="s">
        <v>7</v>
      </c>
      <c r="H56" s="174"/>
      <c r="I56" s="174"/>
      <c r="J56" s="174"/>
      <c r="K56" s="175"/>
      <c r="L56" s="175"/>
      <c r="M56" s="175"/>
    </row>
    <row r="57" spans="1:13">
      <c r="A57" s="1" t="s">
        <v>21</v>
      </c>
      <c r="C57" s="5"/>
      <c r="D57" s="5"/>
      <c r="K57" s="60"/>
      <c r="L57" s="60"/>
      <c r="M57" s="60"/>
    </row>
    <row r="58" spans="1:13" ht="3.75" customHeight="1">
      <c r="K58" s="60"/>
      <c r="L58" s="60"/>
      <c r="M58" s="60"/>
    </row>
    <row r="59" spans="1:13" ht="15.75">
      <c r="A59" s="7" t="s">
        <v>4</v>
      </c>
      <c r="B59" s="96"/>
      <c r="C59" s="96"/>
      <c r="D59" s="96"/>
      <c r="E59" s="177"/>
      <c r="F59" s="178"/>
      <c r="G59" s="178"/>
      <c r="H59" s="178"/>
      <c r="I59" s="178"/>
      <c r="J59" s="178"/>
      <c r="K59" s="1" t="s">
        <v>6</v>
      </c>
      <c r="L59" s="227"/>
      <c r="M59" s="228"/>
    </row>
    <row r="60" spans="1:13" s="172" customFormat="1" ht="8.25">
      <c r="A60" s="169" t="s">
        <v>9</v>
      </c>
      <c r="B60" s="169" t="s">
        <v>9</v>
      </c>
      <c r="C60" s="171"/>
      <c r="E60" s="179" t="s">
        <v>5</v>
      </c>
      <c r="F60" s="180"/>
      <c r="G60" s="180"/>
      <c r="H60" s="180" t="s">
        <v>8</v>
      </c>
      <c r="I60" s="175"/>
      <c r="J60" s="175"/>
      <c r="K60" s="175"/>
      <c r="L60" s="175"/>
      <c r="M60" s="175"/>
    </row>
    <row r="61" spans="1:13">
      <c r="D61" s="5"/>
    </row>
  </sheetData>
  <sheetProtection selectLockedCells="1"/>
  <mergeCells count="19">
    <mergeCell ref="L59:M59"/>
    <mergeCell ref="G13:J13"/>
    <mergeCell ref="H14:I14"/>
    <mergeCell ref="G14:G15"/>
    <mergeCell ref="J14:J15"/>
    <mergeCell ref="A4:M4"/>
    <mergeCell ref="B6:M6"/>
    <mergeCell ref="B8:C8"/>
    <mergeCell ref="B9:C9"/>
    <mergeCell ref="B13:F13"/>
    <mergeCell ref="K13:M13"/>
    <mergeCell ref="A13:A15"/>
    <mergeCell ref="K14:K15"/>
    <mergeCell ref="L14:M14"/>
    <mergeCell ref="F14:F15"/>
    <mergeCell ref="E14:E15"/>
    <mergeCell ref="C14:C15"/>
    <mergeCell ref="B14:B15"/>
    <mergeCell ref="D14:D15"/>
  </mergeCells>
  <phoneticPr fontId="3" type="noConversion"/>
  <pageMargins left="0.39370078740157483" right="0.39370078740157483" top="0" bottom="0" header="0.11811023622047245" footer="0.11811023622047245"/>
  <pageSetup paperSize="9" scale="66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28"/>
  <sheetViews>
    <sheetView workbookViewId="0">
      <pane xSplit="3" ySplit="14" topLeftCell="D552" activePane="bottomRight" state="frozen"/>
      <selection pane="topRight" activeCell="D1" sqref="D1"/>
      <selection pane="bottomLeft" activeCell="A14" sqref="A14"/>
      <selection pane="bottomRight" activeCell="A10" sqref="A10"/>
    </sheetView>
  </sheetViews>
  <sheetFormatPr defaultRowHeight="12.75"/>
  <cols>
    <col min="1" max="1" width="10" style="107" customWidth="1"/>
    <col min="2" max="2" width="65.42578125" style="108" bestFit="1" customWidth="1"/>
    <col min="3" max="3" width="6.5703125" style="110" bestFit="1" customWidth="1"/>
    <col min="4" max="4" width="14.7109375" style="107" customWidth="1"/>
    <col min="5" max="6" width="12.7109375" style="107" customWidth="1"/>
    <col min="7" max="16384" width="9.140625" style="107"/>
  </cols>
  <sheetData>
    <row r="1" spans="1:6">
      <c r="F1" s="2" t="s">
        <v>169</v>
      </c>
    </row>
    <row r="3" spans="1:6">
      <c r="A3" s="240" t="s">
        <v>1260</v>
      </c>
      <c r="B3" s="240"/>
      <c r="C3" s="240"/>
      <c r="D3" s="240"/>
      <c r="E3" s="240"/>
      <c r="F3" s="240"/>
    </row>
    <row r="6" spans="1:6" ht="31.5" customHeight="1">
      <c r="A6" s="241"/>
      <c r="B6" s="241"/>
      <c r="C6" s="241"/>
      <c r="D6" s="241"/>
      <c r="E6" s="241"/>
      <c r="F6" s="241"/>
    </row>
    <row r="7" spans="1:6">
      <c r="A7" s="242" t="s">
        <v>170</v>
      </c>
      <c r="B7" s="242"/>
      <c r="C7" s="242"/>
      <c r="D7" s="242"/>
      <c r="E7" s="242"/>
      <c r="F7" s="242"/>
    </row>
    <row r="9" spans="1:6" ht="15.75">
      <c r="A9" s="147" t="s">
        <v>159</v>
      </c>
      <c r="B9" s="167"/>
      <c r="C9" s="42"/>
    </row>
    <row r="10" spans="1:6" ht="15">
      <c r="A10" s="2" t="s">
        <v>19</v>
      </c>
      <c r="B10" s="166"/>
      <c r="C10" s="42"/>
    </row>
    <row r="12" spans="1:6">
      <c r="A12" s="243" t="s">
        <v>171</v>
      </c>
      <c r="B12" s="243" t="s">
        <v>172</v>
      </c>
      <c r="C12" s="243" t="s">
        <v>173</v>
      </c>
      <c r="D12" s="225" t="s">
        <v>86</v>
      </c>
      <c r="E12" s="225" t="s">
        <v>73</v>
      </c>
      <c r="F12" s="225"/>
    </row>
    <row r="13" spans="1:6" ht="29.25" customHeight="1">
      <c r="A13" s="243"/>
      <c r="B13" s="243"/>
      <c r="C13" s="243"/>
      <c r="D13" s="225"/>
      <c r="E13" s="98" t="s">
        <v>87</v>
      </c>
      <c r="F13" s="52" t="s">
        <v>88</v>
      </c>
    </row>
    <row r="14" spans="1:6" s="110" customFormat="1">
      <c r="A14" s="109">
        <v>1</v>
      </c>
      <c r="B14" s="109">
        <v>2</v>
      </c>
      <c r="C14" s="109">
        <v>3</v>
      </c>
      <c r="D14" s="109">
        <v>4</v>
      </c>
      <c r="E14" s="109">
        <v>5</v>
      </c>
      <c r="F14" s="109">
        <v>6</v>
      </c>
    </row>
    <row r="15" spans="1:6" ht="25.5">
      <c r="A15" s="111">
        <v>10000003</v>
      </c>
      <c r="B15" s="112" t="s">
        <v>1262</v>
      </c>
      <c r="C15" s="148">
        <v>3</v>
      </c>
      <c r="D15" s="113"/>
      <c r="E15" s="113"/>
      <c r="F15" s="114">
        <f t="shared" ref="F15:F46" si="0">D15-E15</f>
        <v>0</v>
      </c>
    </row>
    <row r="16" spans="1:6">
      <c r="A16" s="111">
        <v>10000005</v>
      </c>
      <c r="B16" s="112" t="s">
        <v>175</v>
      </c>
      <c r="C16" s="148">
        <v>5</v>
      </c>
      <c r="D16" s="113"/>
      <c r="E16" s="113"/>
      <c r="F16" s="114">
        <f t="shared" si="0"/>
        <v>0</v>
      </c>
    </row>
    <row r="17" spans="1:6" ht="25.5">
      <c r="A17" s="111">
        <v>10000011</v>
      </c>
      <c r="B17" s="112" t="s">
        <v>180</v>
      </c>
      <c r="C17" s="148">
        <v>11</v>
      </c>
      <c r="D17" s="113"/>
      <c r="E17" s="113"/>
      <c r="F17" s="114">
        <f t="shared" si="0"/>
        <v>0</v>
      </c>
    </row>
    <row r="18" spans="1:6" ht="25.5">
      <c r="A18" s="111">
        <v>10000012</v>
      </c>
      <c r="B18" s="112" t="s">
        <v>181</v>
      </c>
      <c r="C18" s="148">
        <v>12</v>
      </c>
      <c r="D18" s="113"/>
      <c r="E18" s="113"/>
      <c r="F18" s="114">
        <f t="shared" si="0"/>
        <v>0</v>
      </c>
    </row>
    <row r="19" spans="1:6" ht="25.5">
      <c r="A19" s="115">
        <v>10000013</v>
      </c>
      <c r="B19" s="112" t="s">
        <v>182</v>
      </c>
      <c r="C19" s="148">
        <v>13</v>
      </c>
      <c r="D19" s="113"/>
      <c r="E19" s="113"/>
      <c r="F19" s="114">
        <f t="shared" si="0"/>
        <v>0</v>
      </c>
    </row>
    <row r="20" spans="1:6" ht="25.5">
      <c r="A20" s="111">
        <v>10000014</v>
      </c>
      <c r="B20" s="112" t="s">
        <v>183</v>
      </c>
      <c r="C20" s="148">
        <v>14</v>
      </c>
      <c r="D20" s="113"/>
      <c r="E20" s="113"/>
      <c r="F20" s="114">
        <f t="shared" si="0"/>
        <v>0</v>
      </c>
    </row>
    <row r="21" spans="1:6" ht="25.5">
      <c r="A21" s="111">
        <v>10000016</v>
      </c>
      <c r="B21" s="112" t="s">
        <v>185</v>
      </c>
      <c r="C21" s="148">
        <v>16</v>
      </c>
      <c r="D21" s="113"/>
      <c r="E21" s="113"/>
      <c r="F21" s="114">
        <f t="shared" si="0"/>
        <v>0</v>
      </c>
    </row>
    <row r="22" spans="1:6">
      <c r="A22" s="111">
        <v>10000029</v>
      </c>
      <c r="B22" s="112" t="s">
        <v>1286</v>
      </c>
      <c r="C22" s="148">
        <v>29</v>
      </c>
      <c r="D22" s="113"/>
      <c r="E22" s="113"/>
      <c r="F22" s="114">
        <f t="shared" si="0"/>
        <v>0</v>
      </c>
    </row>
    <row r="23" spans="1:6" ht="25.5">
      <c r="A23" s="111">
        <v>10000034</v>
      </c>
      <c r="B23" s="112" t="s">
        <v>195</v>
      </c>
      <c r="C23" s="148">
        <v>34</v>
      </c>
      <c r="D23" s="113"/>
      <c r="E23" s="113"/>
      <c r="F23" s="114">
        <f t="shared" si="0"/>
        <v>0</v>
      </c>
    </row>
    <row r="24" spans="1:6" ht="25.5">
      <c r="A24" s="111">
        <v>10000035</v>
      </c>
      <c r="B24" s="112" t="s">
        <v>196</v>
      </c>
      <c r="C24" s="148">
        <v>35</v>
      </c>
      <c r="D24" s="113"/>
      <c r="E24" s="113"/>
      <c r="F24" s="114">
        <f t="shared" si="0"/>
        <v>0</v>
      </c>
    </row>
    <row r="25" spans="1:6" ht="25.5">
      <c r="A25" s="111">
        <v>10000036</v>
      </c>
      <c r="B25" s="112" t="s">
        <v>197</v>
      </c>
      <c r="C25" s="148">
        <v>36</v>
      </c>
      <c r="D25" s="113"/>
      <c r="E25" s="113"/>
      <c r="F25" s="114">
        <f t="shared" si="0"/>
        <v>0</v>
      </c>
    </row>
    <row r="26" spans="1:6" ht="25.5">
      <c r="A26" s="111">
        <v>10000037</v>
      </c>
      <c r="B26" s="112" t="s">
        <v>198</v>
      </c>
      <c r="C26" s="148">
        <v>37</v>
      </c>
      <c r="D26" s="113"/>
      <c r="E26" s="113"/>
      <c r="F26" s="114">
        <f t="shared" si="0"/>
        <v>0</v>
      </c>
    </row>
    <row r="27" spans="1:6" ht="25.5">
      <c r="A27" s="111">
        <v>10000038</v>
      </c>
      <c r="B27" s="112" t="s">
        <v>1294</v>
      </c>
      <c r="C27" s="148">
        <v>38</v>
      </c>
      <c r="D27" s="113"/>
      <c r="E27" s="113"/>
      <c r="F27" s="114">
        <f t="shared" si="0"/>
        <v>0</v>
      </c>
    </row>
    <row r="28" spans="1:6" ht="25.5">
      <c r="A28" s="111">
        <v>10000039</v>
      </c>
      <c r="B28" s="112" t="s">
        <v>1295</v>
      </c>
      <c r="C28" s="148">
        <v>39</v>
      </c>
      <c r="D28" s="113"/>
      <c r="E28" s="113"/>
      <c r="F28" s="114">
        <f t="shared" si="0"/>
        <v>0</v>
      </c>
    </row>
    <row r="29" spans="1:6" ht="25.5">
      <c r="A29" s="111">
        <v>10000040</v>
      </c>
      <c r="B29" s="112" t="s">
        <v>1296</v>
      </c>
      <c r="C29" s="148">
        <v>40</v>
      </c>
      <c r="D29" s="113"/>
      <c r="E29" s="113"/>
      <c r="F29" s="114">
        <f t="shared" si="0"/>
        <v>0</v>
      </c>
    </row>
    <row r="30" spans="1:6" ht="25.5">
      <c r="A30" s="111">
        <v>10000041</v>
      </c>
      <c r="B30" s="112" t="s">
        <v>1297</v>
      </c>
      <c r="C30" s="148">
        <v>41</v>
      </c>
      <c r="D30" s="113"/>
      <c r="E30" s="113"/>
      <c r="F30" s="114">
        <f t="shared" si="0"/>
        <v>0</v>
      </c>
    </row>
    <row r="31" spans="1:6" ht="25.5">
      <c r="A31" s="111">
        <v>10000042</v>
      </c>
      <c r="B31" s="112" t="s">
        <v>199</v>
      </c>
      <c r="C31" s="148">
        <v>42</v>
      </c>
      <c r="D31" s="113"/>
      <c r="E31" s="113"/>
      <c r="F31" s="114">
        <f t="shared" si="0"/>
        <v>0</v>
      </c>
    </row>
    <row r="32" spans="1:6" ht="25.5">
      <c r="A32" s="111">
        <v>10000043</v>
      </c>
      <c r="B32" s="112" t="s">
        <v>200</v>
      </c>
      <c r="C32" s="148">
        <v>43</v>
      </c>
      <c r="D32" s="113"/>
      <c r="E32" s="113"/>
      <c r="F32" s="114">
        <f t="shared" si="0"/>
        <v>0</v>
      </c>
    </row>
    <row r="33" spans="1:6">
      <c r="A33" s="111">
        <v>10000044</v>
      </c>
      <c r="B33" s="112" t="s">
        <v>1298</v>
      </c>
      <c r="C33" s="148">
        <v>44</v>
      </c>
      <c r="D33" s="113"/>
      <c r="E33" s="113"/>
      <c r="F33" s="114">
        <f t="shared" si="0"/>
        <v>0</v>
      </c>
    </row>
    <row r="34" spans="1:6">
      <c r="A34" s="111">
        <v>10000045</v>
      </c>
      <c r="B34" s="112" t="s">
        <v>1299</v>
      </c>
      <c r="C34" s="148">
        <v>45</v>
      </c>
      <c r="D34" s="113"/>
      <c r="E34" s="113"/>
      <c r="F34" s="114">
        <f t="shared" si="0"/>
        <v>0</v>
      </c>
    </row>
    <row r="35" spans="1:6" ht="25.5">
      <c r="A35" s="111">
        <v>10000046</v>
      </c>
      <c r="B35" s="112" t="s">
        <v>1300</v>
      </c>
      <c r="C35" s="148">
        <v>46</v>
      </c>
      <c r="D35" s="113"/>
      <c r="E35" s="113"/>
      <c r="F35" s="114">
        <f t="shared" si="0"/>
        <v>0</v>
      </c>
    </row>
    <row r="36" spans="1:6" ht="25.5">
      <c r="A36" s="111">
        <v>10000047</v>
      </c>
      <c r="B36" s="112" t="s">
        <v>1301</v>
      </c>
      <c r="C36" s="148">
        <v>47</v>
      </c>
      <c r="D36" s="113"/>
      <c r="E36" s="113"/>
      <c r="F36" s="114">
        <f t="shared" si="0"/>
        <v>0</v>
      </c>
    </row>
    <row r="37" spans="1:6" ht="25.5">
      <c r="A37" s="111">
        <v>10000048</v>
      </c>
      <c r="B37" s="112" t="s">
        <v>201</v>
      </c>
      <c r="C37" s="148">
        <v>48</v>
      </c>
      <c r="D37" s="113"/>
      <c r="E37" s="113"/>
      <c r="F37" s="114">
        <f t="shared" si="0"/>
        <v>0</v>
      </c>
    </row>
    <row r="38" spans="1:6" ht="25.5">
      <c r="A38" s="111">
        <v>10000049</v>
      </c>
      <c r="B38" s="112" t="s">
        <v>202</v>
      </c>
      <c r="C38" s="148">
        <v>49</v>
      </c>
      <c r="D38" s="113"/>
      <c r="E38" s="113"/>
      <c r="F38" s="114">
        <f t="shared" si="0"/>
        <v>0</v>
      </c>
    </row>
    <row r="39" spans="1:6" ht="25.5">
      <c r="A39" s="111">
        <v>10000050</v>
      </c>
      <c r="B39" s="112" t="s">
        <v>203</v>
      </c>
      <c r="C39" s="148">
        <v>50</v>
      </c>
      <c r="D39" s="113"/>
      <c r="E39" s="113"/>
      <c r="F39" s="114">
        <f t="shared" si="0"/>
        <v>0</v>
      </c>
    </row>
    <row r="40" spans="1:6" ht="25.5">
      <c r="A40" s="111">
        <v>10000069</v>
      </c>
      <c r="B40" s="112" t="s">
        <v>1325</v>
      </c>
      <c r="C40" s="148">
        <v>69</v>
      </c>
      <c r="D40" s="113"/>
      <c r="E40" s="113"/>
      <c r="F40" s="114">
        <f t="shared" si="0"/>
        <v>0</v>
      </c>
    </row>
    <row r="41" spans="1:6" ht="25.5">
      <c r="A41" s="111">
        <v>10000074</v>
      </c>
      <c r="B41" s="112" t="s">
        <v>217</v>
      </c>
      <c r="C41" s="148">
        <v>74</v>
      </c>
      <c r="D41" s="113"/>
      <c r="E41" s="113"/>
      <c r="F41" s="114">
        <f t="shared" si="0"/>
        <v>0</v>
      </c>
    </row>
    <row r="42" spans="1:6" ht="25.5">
      <c r="A42" s="111">
        <v>10000075</v>
      </c>
      <c r="B42" s="112" t="s">
        <v>218</v>
      </c>
      <c r="C42" s="148">
        <v>75</v>
      </c>
      <c r="D42" s="113"/>
      <c r="E42" s="113"/>
      <c r="F42" s="114">
        <f t="shared" si="0"/>
        <v>0</v>
      </c>
    </row>
    <row r="43" spans="1:6" ht="25.5">
      <c r="A43" s="111">
        <v>10000076</v>
      </c>
      <c r="B43" s="112" t="s">
        <v>219</v>
      </c>
      <c r="C43" s="148">
        <v>76</v>
      </c>
      <c r="D43" s="113"/>
      <c r="E43" s="113"/>
      <c r="F43" s="114">
        <f t="shared" si="0"/>
        <v>0</v>
      </c>
    </row>
    <row r="44" spans="1:6" ht="25.5">
      <c r="A44" s="111">
        <v>10000084</v>
      </c>
      <c r="B44" s="112" t="s">
        <v>1343</v>
      </c>
      <c r="C44" s="148">
        <v>84</v>
      </c>
      <c r="D44" s="113"/>
      <c r="E44" s="113"/>
      <c r="F44" s="114">
        <f t="shared" si="0"/>
        <v>0</v>
      </c>
    </row>
    <row r="45" spans="1:6">
      <c r="A45" s="111">
        <v>10000091</v>
      </c>
      <c r="B45" s="112" t="s">
        <v>1352</v>
      </c>
      <c r="C45" s="148">
        <v>91</v>
      </c>
      <c r="D45" s="113"/>
      <c r="E45" s="113"/>
      <c r="F45" s="114">
        <f t="shared" si="0"/>
        <v>0</v>
      </c>
    </row>
    <row r="46" spans="1:6">
      <c r="A46" s="111">
        <v>10000097</v>
      </c>
      <c r="B46" s="112" t="s">
        <v>231</v>
      </c>
      <c r="C46" s="148">
        <v>97</v>
      </c>
      <c r="D46" s="113"/>
      <c r="E46" s="113"/>
      <c r="F46" s="114">
        <f t="shared" si="0"/>
        <v>0</v>
      </c>
    </row>
    <row r="47" spans="1:6" ht="25.5">
      <c r="A47" s="111">
        <v>10000099</v>
      </c>
      <c r="B47" s="112" t="s">
        <v>233</v>
      </c>
      <c r="C47" s="148">
        <v>99</v>
      </c>
      <c r="D47" s="113"/>
      <c r="E47" s="113"/>
      <c r="F47" s="114">
        <f t="shared" ref="F47:F78" si="1">D47-E47</f>
        <v>0</v>
      </c>
    </row>
    <row r="48" spans="1:6" ht="25.5">
      <c r="A48" s="111">
        <v>10000100</v>
      </c>
      <c r="B48" s="112" t="s">
        <v>234</v>
      </c>
      <c r="C48" s="148">
        <v>100</v>
      </c>
      <c r="D48" s="113"/>
      <c r="E48" s="113"/>
      <c r="F48" s="114">
        <f t="shared" si="1"/>
        <v>0</v>
      </c>
    </row>
    <row r="49" spans="1:6" ht="25.5">
      <c r="A49" s="111">
        <v>10000101</v>
      </c>
      <c r="B49" s="112" t="s">
        <v>235</v>
      </c>
      <c r="C49" s="148">
        <v>101</v>
      </c>
      <c r="D49" s="113"/>
      <c r="E49" s="113"/>
      <c r="F49" s="114">
        <f t="shared" si="1"/>
        <v>0</v>
      </c>
    </row>
    <row r="50" spans="1:6" ht="25.5">
      <c r="A50" s="111">
        <v>10000102</v>
      </c>
      <c r="B50" s="112" t="s">
        <v>236</v>
      </c>
      <c r="C50" s="148">
        <v>102</v>
      </c>
      <c r="D50" s="113"/>
      <c r="E50" s="113"/>
      <c r="F50" s="114">
        <f t="shared" si="1"/>
        <v>0</v>
      </c>
    </row>
    <row r="51" spans="1:6" ht="25.5">
      <c r="A51" s="111">
        <v>10000103</v>
      </c>
      <c r="B51" s="112" t="s">
        <v>237</v>
      </c>
      <c r="C51" s="148">
        <v>103</v>
      </c>
      <c r="D51" s="113"/>
      <c r="E51" s="113"/>
      <c r="F51" s="114">
        <f t="shared" si="1"/>
        <v>0</v>
      </c>
    </row>
    <row r="52" spans="1:6" ht="25.5">
      <c r="A52" s="111">
        <v>10000115</v>
      </c>
      <c r="B52" s="112" t="s">
        <v>1375</v>
      </c>
      <c r="C52" s="148">
        <v>115</v>
      </c>
      <c r="D52" s="113"/>
      <c r="E52" s="113"/>
      <c r="F52" s="114">
        <f t="shared" si="1"/>
        <v>0</v>
      </c>
    </row>
    <row r="53" spans="1:6" ht="25.5">
      <c r="A53" s="111">
        <v>10000116</v>
      </c>
      <c r="B53" s="112" t="s">
        <v>247</v>
      </c>
      <c r="C53" s="148">
        <v>116</v>
      </c>
      <c r="D53" s="113"/>
      <c r="E53" s="113"/>
      <c r="F53" s="114">
        <f t="shared" si="1"/>
        <v>0</v>
      </c>
    </row>
    <row r="54" spans="1:6" ht="25.5">
      <c r="A54" s="111">
        <v>10000117</v>
      </c>
      <c r="B54" s="112" t="s">
        <v>1376</v>
      </c>
      <c r="C54" s="148">
        <v>117</v>
      </c>
      <c r="D54" s="113"/>
      <c r="E54" s="113"/>
      <c r="F54" s="114">
        <f t="shared" si="1"/>
        <v>0</v>
      </c>
    </row>
    <row r="55" spans="1:6" ht="38.25">
      <c r="A55" s="111">
        <v>10000118</v>
      </c>
      <c r="B55" s="112" t="s">
        <v>1377</v>
      </c>
      <c r="C55" s="148">
        <v>118</v>
      </c>
      <c r="D55" s="113"/>
      <c r="E55" s="113"/>
      <c r="F55" s="114">
        <f t="shared" si="1"/>
        <v>0</v>
      </c>
    </row>
    <row r="56" spans="1:6" ht="38.25">
      <c r="A56" s="111">
        <v>10000119</v>
      </c>
      <c r="B56" s="112" t="s">
        <v>1378</v>
      </c>
      <c r="C56" s="148">
        <v>119</v>
      </c>
      <c r="D56" s="113"/>
      <c r="E56" s="113"/>
      <c r="F56" s="114">
        <f t="shared" si="1"/>
        <v>0</v>
      </c>
    </row>
    <row r="57" spans="1:6" ht="38.25">
      <c r="A57" s="111">
        <v>10000120</v>
      </c>
      <c r="B57" s="112" t="s">
        <v>248</v>
      </c>
      <c r="C57" s="148">
        <v>120</v>
      </c>
      <c r="D57" s="113"/>
      <c r="E57" s="113"/>
      <c r="F57" s="114">
        <f t="shared" si="1"/>
        <v>0</v>
      </c>
    </row>
    <row r="58" spans="1:6" ht="38.25">
      <c r="A58" s="111">
        <v>10000121</v>
      </c>
      <c r="B58" s="112" t="s">
        <v>1379</v>
      </c>
      <c r="C58" s="148">
        <v>121</v>
      </c>
      <c r="D58" s="113"/>
      <c r="E58" s="113"/>
      <c r="F58" s="114">
        <f t="shared" si="1"/>
        <v>0</v>
      </c>
    </row>
    <row r="59" spans="1:6" ht="38.25">
      <c r="A59" s="111">
        <v>10000122</v>
      </c>
      <c r="B59" s="112" t="s">
        <v>1380</v>
      </c>
      <c r="C59" s="148">
        <v>122</v>
      </c>
      <c r="D59" s="113"/>
      <c r="E59" s="113"/>
      <c r="F59" s="114">
        <f t="shared" si="1"/>
        <v>0</v>
      </c>
    </row>
    <row r="60" spans="1:6" ht="25.5">
      <c r="A60" s="111">
        <v>10000123</v>
      </c>
      <c r="B60" s="112" t="s">
        <v>249</v>
      </c>
      <c r="C60" s="148">
        <v>123</v>
      </c>
      <c r="D60" s="113"/>
      <c r="E60" s="113"/>
      <c r="F60" s="114">
        <f t="shared" si="1"/>
        <v>0</v>
      </c>
    </row>
    <row r="61" spans="1:6" ht="25.5">
      <c r="A61" s="111">
        <v>10000124</v>
      </c>
      <c r="B61" s="112" t="s">
        <v>250</v>
      </c>
      <c r="C61" s="148">
        <v>124</v>
      </c>
      <c r="D61" s="113"/>
      <c r="E61" s="113"/>
      <c r="F61" s="114">
        <f t="shared" si="1"/>
        <v>0</v>
      </c>
    </row>
    <row r="62" spans="1:6" ht="25.5">
      <c r="A62" s="111">
        <v>10000125</v>
      </c>
      <c r="B62" s="112" t="s">
        <v>1381</v>
      </c>
      <c r="C62" s="148">
        <v>125</v>
      </c>
      <c r="D62" s="113"/>
      <c r="E62" s="113"/>
      <c r="F62" s="114">
        <f t="shared" si="1"/>
        <v>0</v>
      </c>
    </row>
    <row r="63" spans="1:6" ht="25.5">
      <c r="A63" s="111">
        <v>10000126</v>
      </c>
      <c r="B63" s="112" t="s">
        <v>1382</v>
      </c>
      <c r="C63" s="148">
        <v>126</v>
      </c>
      <c r="D63" s="113"/>
      <c r="E63" s="113"/>
      <c r="F63" s="114">
        <f t="shared" si="1"/>
        <v>0</v>
      </c>
    </row>
    <row r="64" spans="1:6" ht="25.5">
      <c r="A64" s="111">
        <v>10000127</v>
      </c>
      <c r="B64" s="112" t="s">
        <v>1383</v>
      </c>
      <c r="C64" s="148">
        <v>127</v>
      </c>
      <c r="D64" s="113"/>
      <c r="E64" s="113"/>
      <c r="F64" s="114">
        <f t="shared" si="1"/>
        <v>0</v>
      </c>
    </row>
    <row r="65" spans="1:6" ht="38.25">
      <c r="A65" s="111">
        <v>10000128</v>
      </c>
      <c r="B65" s="112" t="s">
        <v>1384</v>
      </c>
      <c r="C65" s="148">
        <v>128</v>
      </c>
      <c r="D65" s="113"/>
      <c r="E65" s="113"/>
      <c r="F65" s="114">
        <f t="shared" si="1"/>
        <v>0</v>
      </c>
    </row>
    <row r="66" spans="1:6" ht="38.25">
      <c r="A66" s="111">
        <v>10000129</v>
      </c>
      <c r="B66" s="112" t="s">
        <v>1385</v>
      </c>
      <c r="C66" s="148">
        <v>129</v>
      </c>
      <c r="D66" s="113"/>
      <c r="E66" s="113"/>
      <c r="F66" s="114">
        <f t="shared" si="1"/>
        <v>0</v>
      </c>
    </row>
    <row r="67" spans="1:6" ht="38.25">
      <c r="A67" s="111">
        <v>10000130</v>
      </c>
      <c r="B67" s="112" t="s">
        <v>1386</v>
      </c>
      <c r="C67" s="148">
        <v>130</v>
      </c>
      <c r="D67" s="113"/>
      <c r="E67" s="113"/>
      <c r="F67" s="114">
        <f t="shared" si="1"/>
        <v>0</v>
      </c>
    </row>
    <row r="68" spans="1:6" ht="38.25">
      <c r="A68" s="111">
        <v>10000131</v>
      </c>
      <c r="B68" s="112" t="s">
        <v>1387</v>
      </c>
      <c r="C68" s="148">
        <v>131</v>
      </c>
      <c r="D68" s="113"/>
      <c r="E68" s="113"/>
      <c r="F68" s="114">
        <f t="shared" si="1"/>
        <v>0</v>
      </c>
    </row>
    <row r="69" spans="1:6" ht="25.5">
      <c r="A69" s="111">
        <v>10000132</v>
      </c>
      <c r="B69" s="112" t="s">
        <v>1388</v>
      </c>
      <c r="C69" s="148">
        <v>132</v>
      </c>
      <c r="D69" s="113"/>
      <c r="E69" s="113"/>
      <c r="F69" s="114">
        <f t="shared" si="1"/>
        <v>0</v>
      </c>
    </row>
    <row r="70" spans="1:6" ht="25.5">
      <c r="A70" s="111">
        <v>10000133</v>
      </c>
      <c r="B70" s="112" t="s">
        <v>1389</v>
      </c>
      <c r="C70" s="148">
        <v>133</v>
      </c>
      <c r="D70" s="113"/>
      <c r="E70" s="113"/>
      <c r="F70" s="114">
        <f t="shared" si="1"/>
        <v>0</v>
      </c>
    </row>
    <row r="71" spans="1:6" ht="25.5">
      <c r="A71" s="111">
        <v>10000134</v>
      </c>
      <c r="B71" s="112" t="s">
        <v>1390</v>
      </c>
      <c r="C71" s="148">
        <v>134</v>
      </c>
      <c r="D71" s="113"/>
      <c r="E71" s="113"/>
      <c r="F71" s="114">
        <f t="shared" si="1"/>
        <v>0</v>
      </c>
    </row>
    <row r="72" spans="1:6" ht="25.5">
      <c r="A72" s="111">
        <v>10000135</v>
      </c>
      <c r="B72" s="112" t="s">
        <v>251</v>
      </c>
      <c r="C72" s="148">
        <v>135</v>
      </c>
      <c r="D72" s="113"/>
      <c r="E72" s="113"/>
      <c r="F72" s="114">
        <f t="shared" si="1"/>
        <v>0</v>
      </c>
    </row>
    <row r="73" spans="1:6" ht="38.25">
      <c r="A73" s="111">
        <v>10000137</v>
      </c>
      <c r="B73" s="112" t="s">
        <v>1392</v>
      </c>
      <c r="C73" s="148">
        <v>137</v>
      </c>
      <c r="D73" s="113"/>
      <c r="E73" s="113"/>
      <c r="F73" s="114">
        <f t="shared" si="1"/>
        <v>0</v>
      </c>
    </row>
    <row r="74" spans="1:6" ht="38.25">
      <c r="A74" s="111">
        <v>10000138</v>
      </c>
      <c r="B74" s="112" t="s">
        <v>253</v>
      </c>
      <c r="C74" s="148">
        <v>138</v>
      </c>
      <c r="D74" s="113"/>
      <c r="E74" s="113"/>
      <c r="F74" s="114">
        <f t="shared" si="1"/>
        <v>0</v>
      </c>
    </row>
    <row r="75" spans="1:6" ht="38.25">
      <c r="A75" s="111">
        <v>10000139</v>
      </c>
      <c r="B75" s="112" t="s">
        <v>254</v>
      </c>
      <c r="C75" s="148">
        <v>139</v>
      </c>
      <c r="D75" s="113"/>
      <c r="E75" s="113"/>
      <c r="F75" s="114">
        <f t="shared" si="1"/>
        <v>0</v>
      </c>
    </row>
    <row r="76" spans="1:6" ht="25.5">
      <c r="A76" s="111">
        <v>10000140</v>
      </c>
      <c r="B76" s="112" t="s">
        <v>255</v>
      </c>
      <c r="C76" s="148">
        <v>140</v>
      </c>
      <c r="D76" s="113"/>
      <c r="E76" s="113"/>
      <c r="F76" s="114">
        <f t="shared" si="1"/>
        <v>0</v>
      </c>
    </row>
    <row r="77" spans="1:6" ht="25.5">
      <c r="A77" s="111">
        <v>10000141</v>
      </c>
      <c r="B77" s="112" t="s">
        <v>256</v>
      </c>
      <c r="C77" s="148">
        <v>141</v>
      </c>
      <c r="D77" s="113"/>
      <c r="E77" s="113"/>
      <c r="F77" s="114">
        <f t="shared" si="1"/>
        <v>0</v>
      </c>
    </row>
    <row r="78" spans="1:6" ht="38.25">
      <c r="A78" s="111">
        <v>10000146</v>
      </c>
      <c r="B78" s="112" t="s">
        <v>261</v>
      </c>
      <c r="C78" s="148">
        <v>146</v>
      </c>
      <c r="D78" s="113"/>
      <c r="E78" s="113"/>
      <c r="F78" s="114">
        <f t="shared" si="1"/>
        <v>0</v>
      </c>
    </row>
    <row r="79" spans="1:6" ht="25.5">
      <c r="A79" s="111">
        <v>10000154</v>
      </c>
      <c r="B79" s="112" t="s">
        <v>1405</v>
      </c>
      <c r="C79" s="148">
        <v>154</v>
      </c>
      <c r="D79" s="113"/>
      <c r="E79" s="113"/>
      <c r="F79" s="114">
        <f t="shared" ref="F79:F90" si="2">D79-E79</f>
        <v>0</v>
      </c>
    </row>
    <row r="80" spans="1:6" ht="25.5">
      <c r="A80" s="111">
        <v>10000155</v>
      </c>
      <c r="B80" s="112" t="s">
        <v>1406</v>
      </c>
      <c r="C80" s="148">
        <v>155</v>
      </c>
      <c r="D80" s="113"/>
      <c r="E80" s="113"/>
      <c r="F80" s="114">
        <f t="shared" si="2"/>
        <v>0</v>
      </c>
    </row>
    <row r="81" spans="1:6" ht="25.5">
      <c r="A81" s="111">
        <v>10000156</v>
      </c>
      <c r="B81" s="112" t="s">
        <v>1407</v>
      </c>
      <c r="C81" s="148">
        <v>156</v>
      </c>
      <c r="D81" s="113"/>
      <c r="E81" s="113"/>
      <c r="F81" s="114">
        <f t="shared" si="2"/>
        <v>0</v>
      </c>
    </row>
    <row r="82" spans="1:6" ht="25.5">
      <c r="A82" s="111">
        <v>10000157</v>
      </c>
      <c r="B82" s="112" t="s">
        <v>1408</v>
      </c>
      <c r="C82" s="148">
        <v>157</v>
      </c>
      <c r="D82" s="113"/>
      <c r="E82" s="113"/>
      <c r="F82" s="114">
        <f t="shared" si="2"/>
        <v>0</v>
      </c>
    </row>
    <row r="83" spans="1:6" ht="25.5">
      <c r="A83" s="111">
        <v>10000158</v>
      </c>
      <c r="B83" s="112" t="s">
        <v>1409</v>
      </c>
      <c r="C83" s="148">
        <v>158</v>
      </c>
      <c r="D83" s="113"/>
      <c r="E83" s="113"/>
      <c r="F83" s="114">
        <f t="shared" si="2"/>
        <v>0</v>
      </c>
    </row>
    <row r="84" spans="1:6" ht="25.5">
      <c r="A84" s="111">
        <v>10000160</v>
      </c>
      <c r="B84" s="112" t="s">
        <v>268</v>
      </c>
      <c r="C84" s="148">
        <v>160</v>
      </c>
      <c r="D84" s="113"/>
      <c r="E84" s="113"/>
      <c r="F84" s="114">
        <f t="shared" si="2"/>
        <v>0</v>
      </c>
    </row>
    <row r="85" spans="1:6" ht="25.5">
      <c r="A85" s="111">
        <v>10000161</v>
      </c>
      <c r="B85" s="112" t="s">
        <v>269</v>
      </c>
      <c r="C85" s="148">
        <v>161</v>
      </c>
      <c r="D85" s="113"/>
      <c r="E85" s="113"/>
      <c r="F85" s="114">
        <f t="shared" si="2"/>
        <v>0</v>
      </c>
    </row>
    <row r="86" spans="1:6" ht="25.5">
      <c r="A86" s="111">
        <v>10000162</v>
      </c>
      <c r="B86" s="112" t="s">
        <v>270</v>
      </c>
      <c r="C86" s="148">
        <v>162</v>
      </c>
      <c r="D86" s="113"/>
      <c r="E86" s="113"/>
      <c r="F86" s="114">
        <f t="shared" si="2"/>
        <v>0</v>
      </c>
    </row>
    <row r="87" spans="1:6" ht="25.5">
      <c r="A87" s="111">
        <v>10000163</v>
      </c>
      <c r="B87" s="112" t="s">
        <v>1411</v>
      </c>
      <c r="C87" s="148">
        <v>163</v>
      </c>
      <c r="D87" s="113"/>
      <c r="E87" s="113"/>
      <c r="F87" s="114">
        <f t="shared" si="2"/>
        <v>0</v>
      </c>
    </row>
    <row r="88" spans="1:6" ht="25.5">
      <c r="A88" s="111">
        <v>10000164</v>
      </c>
      <c r="B88" s="112" t="s">
        <v>271</v>
      </c>
      <c r="C88" s="148">
        <v>164</v>
      </c>
      <c r="D88" s="113"/>
      <c r="E88" s="113"/>
      <c r="F88" s="114">
        <f t="shared" si="2"/>
        <v>0</v>
      </c>
    </row>
    <row r="89" spans="1:6" ht="25.5">
      <c r="A89" s="111">
        <v>10000165</v>
      </c>
      <c r="B89" s="112" t="s">
        <v>272</v>
      </c>
      <c r="C89" s="148">
        <v>165</v>
      </c>
      <c r="D89" s="113"/>
      <c r="E89" s="113"/>
      <c r="F89" s="114">
        <f t="shared" si="2"/>
        <v>0</v>
      </c>
    </row>
    <row r="90" spans="1:6" ht="25.5">
      <c r="A90" s="111">
        <v>10000169</v>
      </c>
      <c r="B90" s="112" t="s">
        <v>276</v>
      </c>
      <c r="C90" s="148">
        <v>169</v>
      </c>
      <c r="D90" s="113"/>
      <c r="E90" s="113"/>
      <c r="F90" s="114">
        <f t="shared" si="2"/>
        <v>0</v>
      </c>
    </row>
    <row r="91" spans="1:6" ht="25.5">
      <c r="A91" s="111">
        <v>10000185</v>
      </c>
      <c r="B91" s="112" t="s">
        <v>1432</v>
      </c>
      <c r="C91" s="148">
        <v>185</v>
      </c>
      <c r="D91" s="113"/>
      <c r="E91" s="113"/>
      <c r="F91" s="114"/>
    </row>
    <row r="92" spans="1:6" ht="25.5">
      <c r="A92" s="111">
        <v>10000186</v>
      </c>
      <c r="B92" s="112" t="s">
        <v>290</v>
      </c>
      <c r="C92" s="148">
        <v>186</v>
      </c>
      <c r="D92" s="113"/>
      <c r="E92" s="113"/>
      <c r="F92" s="114"/>
    </row>
    <row r="93" spans="1:6" ht="25.5">
      <c r="A93" s="111">
        <v>10000187</v>
      </c>
      <c r="B93" s="112" t="s">
        <v>291</v>
      </c>
      <c r="C93" s="148">
        <v>187</v>
      </c>
      <c r="D93" s="113"/>
      <c r="E93" s="113"/>
      <c r="F93" s="114"/>
    </row>
    <row r="94" spans="1:6" ht="25.5">
      <c r="A94" s="111">
        <v>10000188</v>
      </c>
      <c r="B94" s="112" t="s">
        <v>292</v>
      </c>
      <c r="C94" s="148">
        <v>188</v>
      </c>
      <c r="D94" s="113"/>
      <c r="E94" s="113"/>
      <c r="F94" s="114"/>
    </row>
    <row r="95" spans="1:6" ht="25.5">
      <c r="A95" s="111">
        <v>10000189</v>
      </c>
      <c r="B95" s="112" t="s">
        <v>293</v>
      </c>
      <c r="C95" s="148">
        <v>189</v>
      </c>
      <c r="D95" s="113"/>
      <c r="E95" s="113"/>
      <c r="F95" s="114"/>
    </row>
    <row r="96" spans="1:6" ht="25.5">
      <c r="A96" s="111">
        <v>10000190</v>
      </c>
      <c r="B96" s="112" t="s">
        <v>294</v>
      </c>
      <c r="C96" s="148">
        <v>190</v>
      </c>
      <c r="D96" s="113"/>
      <c r="E96" s="113"/>
      <c r="F96" s="114"/>
    </row>
    <row r="97" spans="1:6" ht="25.5">
      <c r="A97" s="111">
        <v>10000191</v>
      </c>
      <c r="B97" s="112" t="s">
        <v>295</v>
      </c>
      <c r="C97" s="148">
        <v>191</v>
      </c>
      <c r="D97" s="113"/>
      <c r="E97" s="113"/>
      <c r="F97" s="114"/>
    </row>
    <row r="98" spans="1:6" ht="25.5">
      <c r="A98" s="111">
        <v>10000192</v>
      </c>
      <c r="B98" s="112" t="s">
        <v>296</v>
      </c>
      <c r="C98" s="148">
        <v>192</v>
      </c>
      <c r="D98" s="113"/>
      <c r="E98" s="113"/>
      <c r="F98" s="114"/>
    </row>
    <row r="99" spans="1:6" ht="25.5">
      <c r="A99" s="111">
        <v>10000193</v>
      </c>
      <c r="B99" s="112" t="s">
        <v>297</v>
      </c>
      <c r="C99" s="148">
        <v>193</v>
      </c>
      <c r="D99" s="113"/>
      <c r="E99" s="113"/>
      <c r="F99" s="114"/>
    </row>
    <row r="100" spans="1:6" ht="25.5">
      <c r="A100" s="111">
        <v>10000194</v>
      </c>
      <c r="B100" s="112" t="s">
        <v>298</v>
      </c>
      <c r="C100" s="148">
        <v>194</v>
      </c>
      <c r="D100" s="113"/>
      <c r="E100" s="113"/>
      <c r="F100" s="114"/>
    </row>
    <row r="101" spans="1:6" ht="25.5">
      <c r="A101" s="111">
        <v>10000206</v>
      </c>
      <c r="B101" s="112" t="s">
        <v>302</v>
      </c>
      <c r="C101" s="148">
        <v>206</v>
      </c>
      <c r="D101" s="113"/>
      <c r="E101" s="113"/>
      <c r="F101" s="114"/>
    </row>
    <row r="102" spans="1:6" ht="25.5">
      <c r="A102" s="111">
        <v>10000210</v>
      </c>
      <c r="B102" s="112" t="s">
        <v>306</v>
      </c>
      <c r="C102" s="148">
        <v>210</v>
      </c>
      <c r="D102" s="113"/>
      <c r="E102" s="113"/>
      <c r="F102" s="114"/>
    </row>
    <row r="103" spans="1:6" ht="25.5">
      <c r="A103" s="111">
        <v>10000211</v>
      </c>
      <c r="B103" s="112" t="s">
        <v>307</v>
      </c>
      <c r="C103" s="148">
        <v>211</v>
      </c>
      <c r="D103" s="113"/>
      <c r="E103" s="113"/>
      <c r="F103" s="114"/>
    </row>
    <row r="104" spans="1:6" ht="25.5">
      <c r="A104" s="111">
        <v>10000212</v>
      </c>
      <c r="B104" s="112" t="s">
        <v>308</v>
      </c>
      <c r="C104" s="148">
        <v>212</v>
      </c>
      <c r="D104" s="113"/>
      <c r="E104" s="113"/>
      <c r="F104" s="114"/>
    </row>
    <row r="105" spans="1:6" ht="25.5">
      <c r="A105" s="111">
        <v>10000213</v>
      </c>
      <c r="B105" s="112" t="s">
        <v>309</v>
      </c>
      <c r="C105" s="148">
        <v>213</v>
      </c>
      <c r="D105" s="113"/>
      <c r="E105" s="113"/>
      <c r="F105" s="114"/>
    </row>
    <row r="106" spans="1:6" ht="25.5">
      <c r="A106" s="111">
        <v>10000221</v>
      </c>
      <c r="B106" s="112" t="s">
        <v>1461</v>
      </c>
      <c r="C106" s="148">
        <v>221</v>
      </c>
      <c r="D106" s="113"/>
      <c r="E106" s="113"/>
      <c r="F106" s="114"/>
    </row>
    <row r="107" spans="1:6" ht="25.5">
      <c r="A107" s="111">
        <v>10000222</v>
      </c>
      <c r="B107" s="112" t="s">
        <v>317</v>
      </c>
      <c r="C107" s="148">
        <v>222</v>
      </c>
      <c r="D107" s="113"/>
      <c r="E107" s="113"/>
      <c r="F107" s="114"/>
    </row>
    <row r="108" spans="1:6" ht="25.5">
      <c r="A108" s="111">
        <v>10000223</v>
      </c>
      <c r="B108" s="112" t="s">
        <v>318</v>
      </c>
      <c r="C108" s="148">
        <v>223</v>
      </c>
      <c r="D108" s="113"/>
      <c r="E108" s="113"/>
      <c r="F108" s="114"/>
    </row>
    <row r="109" spans="1:6" ht="25.5">
      <c r="A109" s="111">
        <v>10000224</v>
      </c>
      <c r="B109" s="112" t="s">
        <v>319</v>
      </c>
      <c r="C109" s="148">
        <v>224</v>
      </c>
      <c r="D109" s="113"/>
      <c r="E109" s="113"/>
      <c r="F109" s="114"/>
    </row>
    <row r="110" spans="1:6" ht="25.5">
      <c r="A110" s="111">
        <v>10000225</v>
      </c>
      <c r="B110" s="112" t="s">
        <v>320</v>
      </c>
      <c r="C110" s="148">
        <v>225</v>
      </c>
      <c r="D110" s="113"/>
      <c r="E110" s="113"/>
      <c r="F110" s="114"/>
    </row>
    <row r="111" spans="1:6" ht="25.5">
      <c r="A111" s="111">
        <v>10000226</v>
      </c>
      <c r="B111" s="112" t="s">
        <v>321</v>
      </c>
      <c r="C111" s="148">
        <v>226</v>
      </c>
      <c r="D111" s="113"/>
      <c r="E111" s="113"/>
      <c r="F111" s="114"/>
    </row>
    <row r="112" spans="1:6" ht="25.5">
      <c r="A112" s="111">
        <v>10000232</v>
      </c>
      <c r="B112" s="112" t="s">
        <v>1469</v>
      </c>
      <c r="C112" s="148">
        <v>232</v>
      </c>
      <c r="D112" s="113"/>
      <c r="E112" s="113"/>
      <c r="F112" s="114"/>
    </row>
    <row r="113" spans="1:6" ht="25.5">
      <c r="A113" s="111">
        <v>10000233</v>
      </c>
      <c r="B113" s="112" t="s">
        <v>324</v>
      </c>
      <c r="C113" s="148">
        <v>233</v>
      </c>
      <c r="D113" s="113"/>
      <c r="E113" s="113"/>
      <c r="F113" s="114"/>
    </row>
    <row r="114" spans="1:6" ht="25.5">
      <c r="A114" s="111">
        <v>10000234</v>
      </c>
      <c r="B114" s="112" t="s">
        <v>325</v>
      </c>
      <c r="C114" s="148">
        <v>234</v>
      </c>
      <c r="D114" s="113"/>
      <c r="E114" s="113"/>
      <c r="F114" s="114"/>
    </row>
    <row r="115" spans="1:6" ht="25.5">
      <c r="A115" s="111">
        <v>10000235</v>
      </c>
      <c r="B115" s="112" t="s">
        <v>326</v>
      </c>
      <c r="C115" s="148">
        <v>235</v>
      </c>
      <c r="D115" s="113"/>
      <c r="E115" s="113"/>
      <c r="F115" s="114"/>
    </row>
    <row r="116" spans="1:6" ht="25.5">
      <c r="A116" s="111">
        <v>10000236</v>
      </c>
      <c r="B116" s="112" t="s">
        <v>327</v>
      </c>
      <c r="C116" s="148">
        <v>236</v>
      </c>
      <c r="D116" s="113"/>
      <c r="E116" s="113"/>
      <c r="F116" s="114"/>
    </row>
    <row r="117" spans="1:6" ht="25.5">
      <c r="A117" s="111">
        <v>10000237</v>
      </c>
      <c r="B117" s="112" t="s">
        <v>328</v>
      </c>
      <c r="C117" s="148">
        <v>237</v>
      </c>
      <c r="D117" s="113"/>
      <c r="E117" s="113"/>
      <c r="F117" s="114"/>
    </row>
    <row r="118" spans="1:6" ht="25.5">
      <c r="A118" s="111">
        <v>10000238</v>
      </c>
      <c r="B118" s="112" t="s">
        <v>329</v>
      </c>
      <c r="C118" s="148">
        <v>238</v>
      </c>
      <c r="D118" s="113"/>
      <c r="E118" s="113"/>
      <c r="F118" s="114"/>
    </row>
    <row r="119" spans="1:6" ht="25.5">
      <c r="A119" s="111">
        <v>10000239</v>
      </c>
      <c r="B119" s="112" t="s">
        <v>330</v>
      </c>
      <c r="C119" s="148">
        <v>239</v>
      </c>
      <c r="D119" s="113"/>
      <c r="E119" s="113"/>
      <c r="F119" s="114"/>
    </row>
    <row r="120" spans="1:6" ht="25.5">
      <c r="A120" s="111">
        <v>10000240</v>
      </c>
      <c r="B120" s="112" t="s">
        <v>331</v>
      </c>
      <c r="C120" s="148">
        <v>240</v>
      </c>
      <c r="D120" s="113"/>
      <c r="E120" s="113"/>
      <c r="F120" s="114"/>
    </row>
    <row r="121" spans="1:6" ht="25.5">
      <c r="A121" s="111">
        <v>10000241</v>
      </c>
      <c r="B121" s="112" t="s">
        <v>332</v>
      </c>
      <c r="C121" s="148">
        <v>241</v>
      </c>
      <c r="D121" s="113"/>
      <c r="E121" s="113"/>
      <c r="F121" s="114"/>
    </row>
    <row r="122" spans="1:6" ht="25.5">
      <c r="A122" s="111">
        <v>10000243</v>
      </c>
      <c r="B122" s="112" t="s">
        <v>1471</v>
      </c>
      <c r="C122" s="148">
        <v>243</v>
      </c>
      <c r="D122" s="113"/>
      <c r="E122" s="113"/>
      <c r="F122" s="114"/>
    </row>
    <row r="123" spans="1:6" ht="25.5">
      <c r="A123" s="111">
        <v>10000244</v>
      </c>
      <c r="B123" s="112" t="s">
        <v>334</v>
      </c>
      <c r="C123" s="148">
        <v>244</v>
      </c>
      <c r="D123" s="113"/>
      <c r="E123" s="113"/>
      <c r="F123" s="114"/>
    </row>
    <row r="124" spans="1:6" ht="25.5">
      <c r="A124" s="111">
        <v>10000245</v>
      </c>
      <c r="B124" s="112" t="s">
        <v>1472</v>
      </c>
      <c r="C124" s="148">
        <v>245</v>
      </c>
      <c r="D124" s="113"/>
      <c r="E124" s="113"/>
      <c r="F124" s="114"/>
    </row>
    <row r="125" spans="1:6" ht="25.5">
      <c r="A125" s="111">
        <v>10000246</v>
      </c>
      <c r="B125" s="112" t="s">
        <v>335</v>
      </c>
      <c r="C125" s="148">
        <v>246</v>
      </c>
      <c r="D125" s="113"/>
      <c r="E125" s="113"/>
      <c r="F125" s="114"/>
    </row>
    <row r="126" spans="1:6" ht="25.5">
      <c r="A126" s="111">
        <v>10000247</v>
      </c>
      <c r="B126" s="112" t="s">
        <v>336</v>
      </c>
      <c r="C126" s="148">
        <v>247</v>
      </c>
      <c r="D126" s="113"/>
      <c r="E126" s="113"/>
      <c r="F126" s="114"/>
    </row>
    <row r="127" spans="1:6" ht="25.5">
      <c r="A127" s="111">
        <v>10000248</v>
      </c>
      <c r="B127" s="112" t="s">
        <v>1473</v>
      </c>
      <c r="C127" s="148">
        <v>248</v>
      </c>
      <c r="D127" s="113"/>
      <c r="E127" s="113"/>
      <c r="F127" s="114"/>
    </row>
    <row r="128" spans="1:6" ht="25.5">
      <c r="A128" s="111">
        <v>10000249</v>
      </c>
      <c r="B128" s="112" t="s">
        <v>337</v>
      </c>
      <c r="C128" s="148">
        <v>249</v>
      </c>
      <c r="D128" s="113"/>
      <c r="E128" s="113"/>
      <c r="F128" s="114"/>
    </row>
    <row r="129" spans="1:6" ht="25.5">
      <c r="A129" s="111">
        <v>10000250</v>
      </c>
      <c r="B129" s="112" t="s">
        <v>338</v>
      </c>
      <c r="C129" s="148">
        <v>250</v>
      </c>
      <c r="D129" s="113"/>
      <c r="E129" s="113"/>
      <c r="F129" s="114"/>
    </row>
    <row r="130" spans="1:6" ht="25.5">
      <c r="A130" s="111">
        <v>10000251</v>
      </c>
      <c r="B130" s="112" t="s">
        <v>339</v>
      </c>
      <c r="C130" s="148">
        <v>251</v>
      </c>
      <c r="D130" s="113"/>
      <c r="E130" s="113"/>
      <c r="F130" s="114"/>
    </row>
    <row r="131" spans="1:6" ht="25.5">
      <c r="A131" s="111">
        <v>10000258</v>
      </c>
      <c r="B131" s="112" t="s">
        <v>341</v>
      </c>
      <c r="C131" s="148">
        <v>258</v>
      </c>
      <c r="D131" s="113"/>
      <c r="E131" s="113"/>
      <c r="F131" s="114"/>
    </row>
    <row r="132" spans="1:6" ht="25.5">
      <c r="A132" s="111">
        <v>10000259</v>
      </c>
      <c r="B132" s="112" t="s">
        <v>1485</v>
      </c>
      <c r="C132" s="148">
        <v>259</v>
      </c>
      <c r="D132" s="113"/>
      <c r="E132" s="113"/>
      <c r="F132" s="114"/>
    </row>
    <row r="133" spans="1:6" ht="25.5">
      <c r="A133" s="111">
        <v>10000260</v>
      </c>
      <c r="B133" s="112" t="s">
        <v>342</v>
      </c>
      <c r="C133" s="148">
        <v>260</v>
      </c>
      <c r="D133" s="113"/>
      <c r="E133" s="113"/>
      <c r="F133" s="114"/>
    </row>
    <row r="134" spans="1:6" ht="25.5">
      <c r="A134" s="111">
        <v>10000261</v>
      </c>
      <c r="B134" s="112" t="s">
        <v>343</v>
      </c>
      <c r="C134" s="148">
        <v>261</v>
      </c>
      <c r="D134" s="113"/>
      <c r="E134" s="113"/>
      <c r="F134" s="114"/>
    </row>
    <row r="135" spans="1:6" ht="25.5">
      <c r="A135" s="111">
        <v>10000262</v>
      </c>
      <c r="B135" s="112" t="s">
        <v>344</v>
      </c>
      <c r="C135" s="148">
        <v>262</v>
      </c>
      <c r="D135" s="113"/>
      <c r="E135" s="113"/>
      <c r="F135" s="114"/>
    </row>
    <row r="136" spans="1:6" ht="25.5">
      <c r="A136" s="111">
        <v>10000263</v>
      </c>
      <c r="B136" s="112" t="s">
        <v>345</v>
      </c>
      <c r="C136" s="148">
        <v>263</v>
      </c>
      <c r="D136" s="113"/>
      <c r="E136" s="113"/>
      <c r="F136" s="114"/>
    </row>
    <row r="137" spans="1:6" ht="25.5">
      <c r="A137" s="111">
        <v>10000264</v>
      </c>
      <c r="B137" s="112" t="s">
        <v>346</v>
      </c>
      <c r="C137" s="148">
        <v>264</v>
      </c>
      <c r="D137" s="113"/>
      <c r="E137" s="113"/>
      <c r="F137" s="114"/>
    </row>
    <row r="138" spans="1:6" ht="25.5">
      <c r="A138" s="111">
        <v>10000265</v>
      </c>
      <c r="B138" s="112" t="s">
        <v>347</v>
      </c>
      <c r="C138" s="148">
        <v>265</v>
      </c>
      <c r="D138" s="113"/>
      <c r="E138" s="113"/>
      <c r="F138" s="114"/>
    </row>
    <row r="139" spans="1:6" ht="25.5">
      <c r="A139" s="111">
        <v>10000266</v>
      </c>
      <c r="B139" s="112" t="s">
        <v>348</v>
      </c>
      <c r="C139" s="148">
        <v>266</v>
      </c>
      <c r="D139" s="113"/>
      <c r="E139" s="113"/>
      <c r="F139" s="114"/>
    </row>
    <row r="140" spans="1:6" ht="25.5">
      <c r="A140" s="111">
        <v>10000267</v>
      </c>
      <c r="B140" s="112" t="s">
        <v>349</v>
      </c>
      <c r="C140" s="148">
        <v>267</v>
      </c>
      <c r="D140" s="113"/>
      <c r="E140" s="113"/>
      <c r="F140" s="114"/>
    </row>
    <row r="141" spans="1:6" ht="25.5">
      <c r="A141" s="111">
        <v>10000268</v>
      </c>
      <c r="B141" s="112" t="s">
        <v>350</v>
      </c>
      <c r="C141" s="148">
        <v>268</v>
      </c>
      <c r="D141" s="113"/>
      <c r="E141" s="113"/>
      <c r="F141" s="114"/>
    </row>
    <row r="142" spans="1:6" ht="25.5">
      <c r="A142" s="111">
        <v>10000269</v>
      </c>
      <c r="B142" s="112" t="s">
        <v>351</v>
      </c>
      <c r="C142" s="148">
        <v>269</v>
      </c>
      <c r="D142" s="113"/>
      <c r="E142" s="113"/>
      <c r="F142" s="114"/>
    </row>
    <row r="143" spans="1:6" ht="25.5">
      <c r="A143" s="111">
        <v>10000270</v>
      </c>
      <c r="B143" s="112" t="s">
        <v>352</v>
      </c>
      <c r="C143" s="148">
        <v>270</v>
      </c>
      <c r="D143" s="113"/>
      <c r="E143" s="113"/>
      <c r="F143" s="114"/>
    </row>
    <row r="144" spans="1:6" ht="25.5">
      <c r="A144" s="111">
        <v>10000271</v>
      </c>
      <c r="B144" s="112" t="s">
        <v>1486</v>
      </c>
      <c r="C144" s="148">
        <v>271</v>
      </c>
      <c r="D144" s="113"/>
      <c r="E144" s="113"/>
      <c r="F144" s="114"/>
    </row>
    <row r="145" spans="1:6" ht="25.5">
      <c r="A145" s="111">
        <v>10000272</v>
      </c>
      <c r="B145" s="112" t="s">
        <v>1487</v>
      </c>
      <c r="C145" s="148">
        <v>272</v>
      </c>
      <c r="D145" s="113"/>
      <c r="E145" s="113"/>
      <c r="F145" s="114"/>
    </row>
    <row r="146" spans="1:6" ht="25.5">
      <c r="A146" s="111">
        <v>10000273</v>
      </c>
      <c r="B146" s="112" t="s">
        <v>1488</v>
      </c>
      <c r="C146" s="148">
        <v>273</v>
      </c>
      <c r="D146" s="113"/>
      <c r="E146" s="113"/>
      <c r="F146" s="114"/>
    </row>
    <row r="147" spans="1:6" ht="25.5">
      <c r="A147" s="111">
        <v>10000274</v>
      </c>
      <c r="B147" s="112" t="s">
        <v>1489</v>
      </c>
      <c r="C147" s="148">
        <v>274</v>
      </c>
      <c r="D147" s="113"/>
      <c r="E147" s="113"/>
      <c r="F147" s="114"/>
    </row>
    <row r="148" spans="1:6" ht="25.5">
      <c r="A148" s="111">
        <v>10000275</v>
      </c>
      <c r="B148" s="112" t="s">
        <v>1490</v>
      </c>
      <c r="C148" s="148">
        <v>275</v>
      </c>
      <c r="D148" s="113"/>
      <c r="E148" s="113"/>
      <c r="F148" s="114"/>
    </row>
    <row r="149" spans="1:6" ht="25.5">
      <c r="A149" s="111">
        <v>10000276</v>
      </c>
      <c r="B149" s="112" t="s">
        <v>353</v>
      </c>
      <c r="C149" s="148">
        <v>276</v>
      </c>
      <c r="D149" s="113"/>
      <c r="E149" s="113"/>
      <c r="F149" s="114"/>
    </row>
    <row r="150" spans="1:6" ht="25.5">
      <c r="A150" s="111">
        <v>10000277</v>
      </c>
      <c r="B150" s="112" t="s">
        <v>354</v>
      </c>
      <c r="C150" s="148">
        <v>277</v>
      </c>
      <c r="D150" s="113"/>
      <c r="E150" s="113"/>
      <c r="F150" s="114"/>
    </row>
    <row r="151" spans="1:6" ht="25.5">
      <c r="A151" s="111">
        <v>10000278</v>
      </c>
      <c r="B151" s="112" t="s">
        <v>355</v>
      </c>
      <c r="C151" s="148">
        <v>278</v>
      </c>
      <c r="D151" s="113"/>
      <c r="E151" s="113"/>
      <c r="F151" s="114"/>
    </row>
    <row r="152" spans="1:6" ht="25.5">
      <c r="A152" s="111">
        <v>10000287</v>
      </c>
      <c r="B152" s="112" t="s">
        <v>364</v>
      </c>
      <c r="C152" s="148">
        <v>287</v>
      </c>
      <c r="D152" s="113"/>
      <c r="E152" s="113"/>
      <c r="F152" s="114"/>
    </row>
    <row r="153" spans="1:6" ht="25.5">
      <c r="A153" s="111">
        <v>10000288</v>
      </c>
      <c r="B153" s="112" t="s">
        <v>365</v>
      </c>
      <c r="C153" s="148">
        <v>288</v>
      </c>
      <c r="D153" s="113"/>
      <c r="E153" s="113"/>
      <c r="F153" s="114"/>
    </row>
    <row r="154" spans="1:6" ht="25.5">
      <c r="A154" s="111">
        <v>10000289</v>
      </c>
      <c r="B154" s="112" t="s">
        <v>366</v>
      </c>
      <c r="C154" s="148">
        <v>289</v>
      </c>
      <c r="D154" s="113"/>
      <c r="E154" s="113"/>
      <c r="F154" s="114"/>
    </row>
    <row r="155" spans="1:6" ht="25.5">
      <c r="A155" s="111">
        <v>10000290</v>
      </c>
      <c r="B155" s="112" t="s">
        <v>367</v>
      </c>
      <c r="C155" s="148">
        <v>290</v>
      </c>
      <c r="D155" s="113"/>
      <c r="E155" s="113"/>
      <c r="F155" s="114"/>
    </row>
    <row r="156" spans="1:6" ht="25.5">
      <c r="A156" s="111">
        <v>10000300</v>
      </c>
      <c r="B156" s="112" t="s">
        <v>1513</v>
      </c>
      <c r="C156" s="148">
        <v>300</v>
      </c>
      <c r="D156" s="113"/>
      <c r="E156" s="113"/>
      <c r="F156" s="114"/>
    </row>
    <row r="157" spans="1:6" ht="38.25">
      <c r="A157" s="111">
        <v>10000302</v>
      </c>
      <c r="B157" s="112" t="s">
        <v>1515</v>
      </c>
      <c r="C157" s="148">
        <v>302</v>
      </c>
      <c r="D157" s="113"/>
      <c r="E157" s="113"/>
      <c r="F157" s="114"/>
    </row>
    <row r="158" spans="1:6" ht="25.5">
      <c r="A158" s="111">
        <v>10000306</v>
      </c>
      <c r="B158" s="112" t="s">
        <v>1520</v>
      </c>
      <c r="C158" s="148">
        <v>306</v>
      </c>
      <c r="D158" s="113"/>
      <c r="E158" s="113"/>
      <c r="F158" s="114"/>
    </row>
    <row r="159" spans="1:6" ht="25.5">
      <c r="A159" s="111">
        <v>10010002</v>
      </c>
      <c r="B159" s="112" t="s">
        <v>380</v>
      </c>
      <c r="C159" s="148" t="s">
        <v>381</v>
      </c>
      <c r="D159" s="113"/>
      <c r="E159" s="113"/>
      <c r="F159" s="114">
        <f t="shared" ref="F159:F190" si="3">D159-E159</f>
        <v>0</v>
      </c>
    </row>
    <row r="160" spans="1:6">
      <c r="A160" s="111">
        <v>10010004</v>
      </c>
      <c r="B160" s="112" t="s">
        <v>384</v>
      </c>
      <c r="C160" s="148" t="s">
        <v>385</v>
      </c>
      <c r="D160" s="113"/>
      <c r="E160" s="113"/>
      <c r="F160" s="114">
        <f t="shared" si="3"/>
        <v>0</v>
      </c>
    </row>
    <row r="161" spans="1:6" ht="25.5">
      <c r="A161" s="111">
        <v>10010207</v>
      </c>
      <c r="B161" s="112" t="s">
        <v>388</v>
      </c>
      <c r="C161" s="148" t="s">
        <v>1534</v>
      </c>
      <c r="D161" s="113"/>
      <c r="E161" s="113"/>
      <c r="F161" s="114">
        <f t="shared" si="3"/>
        <v>0</v>
      </c>
    </row>
    <row r="162" spans="1:6" ht="25.5">
      <c r="A162" s="111">
        <v>10020002</v>
      </c>
      <c r="B162" s="112" t="s">
        <v>382</v>
      </c>
      <c r="C162" s="148" t="s">
        <v>383</v>
      </c>
      <c r="D162" s="113"/>
      <c r="E162" s="113"/>
      <c r="F162" s="114">
        <f t="shared" si="3"/>
        <v>0</v>
      </c>
    </row>
    <row r="163" spans="1:6" ht="25.5">
      <c r="A163" s="111">
        <v>10020004</v>
      </c>
      <c r="B163" s="112" t="s">
        <v>386</v>
      </c>
      <c r="C163" s="148" t="s">
        <v>387</v>
      </c>
      <c r="D163" s="113"/>
      <c r="E163" s="113"/>
      <c r="F163" s="114">
        <f t="shared" si="3"/>
        <v>0</v>
      </c>
    </row>
    <row r="164" spans="1:6" ht="25.5">
      <c r="A164" s="111">
        <v>10020207</v>
      </c>
      <c r="B164" s="112" t="s">
        <v>1535</v>
      </c>
      <c r="C164" s="148" t="s">
        <v>1536</v>
      </c>
      <c r="D164" s="113"/>
      <c r="E164" s="113"/>
      <c r="F164" s="114">
        <f t="shared" si="3"/>
        <v>0</v>
      </c>
    </row>
    <row r="165" spans="1:6" ht="25.5">
      <c r="A165" s="111">
        <v>10100001</v>
      </c>
      <c r="B165" s="112" t="s">
        <v>174</v>
      </c>
      <c r="C165" s="148">
        <v>1</v>
      </c>
      <c r="D165" s="113"/>
      <c r="E165" s="113"/>
      <c r="F165" s="114">
        <f t="shared" si="3"/>
        <v>0</v>
      </c>
    </row>
    <row r="166" spans="1:6" ht="25.5">
      <c r="A166" s="111">
        <v>10100006</v>
      </c>
      <c r="B166" s="112" t="s">
        <v>176</v>
      </c>
      <c r="C166" s="148">
        <v>6</v>
      </c>
      <c r="D166" s="113"/>
      <c r="E166" s="113"/>
      <c r="F166" s="114">
        <f t="shared" si="3"/>
        <v>0</v>
      </c>
    </row>
    <row r="167" spans="1:6">
      <c r="A167" s="111">
        <v>10100007</v>
      </c>
      <c r="B167" s="112" t="s">
        <v>177</v>
      </c>
      <c r="C167" s="148">
        <v>7</v>
      </c>
      <c r="D167" s="113"/>
      <c r="E167" s="113"/>
      <c r="F167" s="114">
        <f t="shared" si="3"/>
        <v>0</v>
      </c>
    </row>
    <row r="168" spans="1:6" ht="25.5">
      <c r="A168" s="111">
        <v>10100008</v>
      </c>
      <c r="B168" s="112" t="s">
        <v>178</v>
      </c>
      <c r="C168" s="148">
        <v>8</v>
      </c>
      <c r="D168" s="113"/>
      <c r="E168" s="113"/>
      <c r="F168" s="114">
        <f t="shared" si="3"/>
        <v>0</v>
      </c>
    </row>
    <row r="169" spans="1:6" ht="38.25">
      <c r="A169" s="111">
        <v>10100009</v>
      </c>
      <c r="B169" s="112" t="s">
        <v>1266</v>
      </c>
      <c r="C169" s="148">
        <v>9</v>
      </c>
      <c r="D169" s="113"/>
      <c r="E169" s="113"/>
      <c r="F169" s="114">
        <f t="shared" si="3"/>
        <v>0</v>
      </c>
    </row>
    <row r="170" spans="1:6" ht="25.5">
      <c r="A170" s="111">
        <v>10100010</v>
      </c>
      <c r="B170" s="112" t="s">
        <v>179</v>
      </c>
      <c r="C170" s="148">
        <v>10</v>
      </c>
      <c r="D170" s="113"/>
      <c r="E170" s="113"/>
      <c r="F170" s="114">
        <f t="shared" si="3"/>
        <v>0</v>
      </c>
    </row>
    <row r="171" spans="1:6" ht="25.5">
      <c r="A171" s="111">
        <v>10100015</v>
      </c>
      <c r="B171" s="112" t="s">
        <v>184</v>
      </c>
      <c r="C171" s="148">
        <v>15</v>
      </c>
      <c r="D171" s="113"/>
      <c r="E171" s="113"/>
      <c r="F171" s="114">
        <f t="shared" si="3"/>
        <v>0</v>
      </c>
    </row>
    <row r="172" spans="1:6" ht="25.5">
      <c r="A172" s="111">
        <v>10100017</v>
      </c>
      <c r="B172" s="112" t="s">
        <v>1270</v>
      </c>
      <c r="C172" s="148">
        <v>17</v>
      </c>
      <c r="D172" s="113"/>
      <c r="E172" s="113"/>
      <c r="F172" s="114">
        <f t="shared" si="3"/>
        <v>0</v>
      </c>
    </row>
    <row r="173" spans="1:6" ht="25.5">
      <c r="A173" s="111">
        <v>10100018</v>
      </c>
      <c r="B173" s="112" t="s">
        <v>186</v>
      </c>
      <c r="C173" s="148">
        <v>18</v>
      </c>
      <c r="D173" s="113"/>
      <c r="E173" s="113"/>
      <c r="F173" s="114">
        <f t="shared" si="3"/>
        <v>0</v>
      </c>
    </row>
    <row r="174" spans="1:6" ht="25.5">
      <c r="A174" s="111">
        <v>10100019</v>
      </c>
      <c r="B174" s="112" t="s">
        <v>187</v>
      </c>
      <c r="C174" s="148">
        <v>19</v>
      </c>
      <c r="D174" s="113"/>
      <c r="E174" s="113"/>
      <c r="F174" s="114">
        <f t="shared" si="3"/>
        <v>0</v>
      </c>
    </row>
    <row r="175" spans="1:6" ht="25.5">
      <c r="A175" s="111">
        <v>10100020</v>
      </c>
      <c r="B175" s="112" t="s">
        <v>188</v>
      </c>
      <c r="C175" s="148">
        <v>20</v>
      </c>
      <c r="D175" s="113"/>
      <c r="E175" s="113"/>
      <c r="F175" s="114">
        <f t="shared" si="3"/>
        <v>0</v>
      </c>
    </row>
    <row r="176" spans="1:6">
      <c r="A176" s="111">
        <v>10100021</v>
      </c>
      <c r="B176" s="112" t="s">
        <v>189</v>
      </c>
      <c r="C176" s="148">
        <v>21</v>
      </c>
      <c r="D176" s="113"/>
      <c r="E176" s="113"/>
      <c r="F176" s="114">
        <f t="shared" si="3"/>
        <v>0</v>
      </c>
    </row>
    <row r="177" spans="1:6">
      <c r="A177" s="111">
        <v>10100022</v>
      </c>
      <c r="B177" s="112" t="s">
        <v>1276</v>
      </c>
      <c r="C177" s="148">
        <v>22</v>
      </c>
      <c r="D177" s="113"/>
      <c r="E177" s="113"/>
      <c r="F177" s="114">
        <f t="shared" si="3"/>
        <v>0</v>
      </c>
    </row>
    <row r="178" spans="1:6">
      <c r="A178" s="111">
        <v>10100023</v>
      </c>
      <c r="B178" s="112" t="s">
        <v>1278</v>
      </c>
      <c r="C178" s="148">
        <v>23</v>
      </c>
      <c r="D178" s="113"/>
      <c r="E178" s="113"/>
      <c r="F178" s="114">
        <f t="shared" si="3"/>
        <v>0</v>
      </c>
    </row>
    <row r="179" spans="1:6">
      <c r="A179" s="111">
        <v>10100024</v>
      </c>
      <c r="B179" s="112" t="s">
        <v>1280</v>
      </c>
      <c r="C179" s="148">
        <v>24</v>
      </c>
      <c r="D179" s="113"/>
      <c r="E179" s="113"/>
      <c r="F179" s="114">
        <f t="shared" si="3"/>
        <v>0</v>
      </c>
    </row>
    <row r="180" spans="1:6">
      <c r="A180" s="111">
        <v>10100025</v>
      </c>
      <c r="B180" s="112" t="s">
        <v>190</v>
      </c>
      <c r="C180" s="148">
        <v>25</v>
      </c>
      <c r="D180" s="113"/>
      <c r="E180" s="113"/>
      <c r="F180" s="114">
        <f t="shared" si="3"/>
        <v>0</v>
      </c>
    </row>
    <row r="181" spans="1:6" ht="25.5">
      <c r="A181" s="111">
        <v>10100026</v>
      </c>
      <c r="B181" s="112" t="s">
        <v>191</v>
      </c>
      <c r="C181" s="148">
        <v>26</v>
      </c>
      <c r="D181" s="113"/>
      <c r="E181" s="113"/>
      <c r="F181" s="114">
        <f t="shared" si="3"/>
        <v>0</v>
      </c>
    </row>
    <row r="182" spans="1:6">
      <c r="A182" s="111">
        <v>10100027</v>
      </c>
      <c r="B182" s="112" t="s">
        <v>192</v>
      </c>
      <c r="C182" s="148">
        <v>27</v>
      </c>
      <c r="D182" s="113"/>
      <c r="E182" s="113"/>
      <c r="F182" s="114">
        <f t="shared" si="3"/>
        <v>0</v>
      </c>
    </row>
    <row r="183" spans="1:6">
      <c r="A183" s="111">
        <v>10100028</v>
      </c>
      <c r="B183" s="112" t="s">
        <v>193</v>
      </c>
      <c r="C183" s="148">
        <v>28</v>
      </c>
      <c r="D183" s="113"/>
      <c r="E183" s="113"/>
      <c r="F183" s="114">
        <f t="shared" si="3"/>
        <v>0</v>
      </c>
    </row>
    <row r="184" spans="1:6" ht="25.5">
      <c r="A184" s="111">
        <v>10100030</v>
      </c>
      <c r="B184" s="112" t="s">
        <v>194</v>
      </c>
      <c r="C184" s="148">
        <v>30</v>
      </c>
      <c r="D184" s="113"/>
      <c r="E184" s="113"/>
      <c r="F184" s="114">
        <f t="shared" si="3"/>
        <v>0</v>
      </c>
    </row>
    <row r="185" spans="1:6" ht="25.5">
      <c r="A185" s="111">
        <v>10100031</v>
      </c>
      <c r="B185" s="112" t="s">
        <v>1288</v>
      </c>
      <c r="C185" s="148">
        <v>31</v>
      </c>
      <c r="D185" s="113"/>
      <c r="E185" s="113"/>
      <c r="F185" s="114">
        <f t="shared" si="3"/>
        <v>0</v>
      </c>
    </row>
    <row r="186" spans="1:6" ht="25.5">
      <c r="A186" s="111">
        <v>10100032</v>
      </c>
      <c r="B186" s="112" t="s">
        <v>1290</v>
      </c>
      <c r="C186" s="148">
        <v>32</v>
      </c>
      <c r="D186" s="113"/>
      <c r="E186" s="113"/>
      <c r="F186" s="114">
        <f t="shared" si="3"/>
        <v>0</v>
      </c>
    </row>
    <row r="187" spans="1:6" ht="38.25">
      <c r="A187" s="111">
        <v>10100033</v>
      </c>
      <c r="B187" s="112" t="s">
        <v>1292</v>
      </c>
      <c r="C187" s="148">
        <v>33</v>
      </c>
      <c r="D187" s="113"/>
      <c r="E187" s="113"/>
      <c r="F187" s="114">
        <f t="shared" si="3"/>
        <v>0</v>
      </c>
    </row>
    <row r="188" spans="1:6">
      <c r="A188" s="111">
        <v>10100051</v>
      </c>
      <c r="B188" s="112" t="s">
        <v>204</v>
      </c>
      <c r="C188" s="148">
        <v>51</v>
      </c>
      <c r="D188" s="113"/>
      <c r="E188" s="113"/>
      <c r="F188" s="114">
        <f t="shared" si="3"/>
        <v>0</v>
      </c>
    </row>
    <row r="189" spans="1:6">
      <c r="A189" s="111">
        <v>10100052</v>
      </c>
      <c r="B189" s="112" t="s">
        <v>205</v>
      </c>
      <c r="C189" s="148">
        <v>52</v>
      </c>
      <c r="D189" s="113"/>
      <c r="E189" s="113"/>
      <c r="F189" s="114">
        <f t="shared" si="3"/>
        <v>0</v>
      </c>
    </row>
    <row r="190" spans="1:6" ht="25.5">
      <c r="A190" s="111">
        <v>10100053</v>
      </c>
      <c r="B190" s="112" t="s">
        <v>1304</v>
      </c>
      <c r="C190" s="148">
        <v>53</v>
      </c>
      <c r="D190" s="113"/>
      <c r="E190" s="113"/>
      <c r="F190" s="114">
        <f t="shared" si="3"/>
        <v>0</v>
      </c>
    </row>
    <row r="191" spans="1:6" ht="25.5">
      <c r="A191" s="111">
        <v>10100054</v>
      </c>
      <c r="B191" s="112" t="s">
        <v>1306</v>
      </c>
      <c r="C191" s="148">
        <v>54</v>
      </c>
      <c r="D191" s="113"/>
      <c r="E191" s="113"/>
      <c r="F191" s="114">
        <f t="shared" ref="F191:F222" si="4">D191-E191</f>
        <v>0</v>
      </c>
    </row>
    <row r="192" spans="1:6">
      <c r="A192" s="111">
        <v>10100055</v>
      </c>
      <c r="B192" s="112" t="s">
        <v>206</v>
      </c>
      <c r="C192" s="148">
        <v>55</v>
      </c>
      <c r="D192" s="113"/>
      <c r="E192" s="113"/>
      <c r="F192" s="114">
        <f t="shared" si="4"/>
        <v>0</v>
      </c>
    </row>
    <row r="193" spans="1:6">
      <c r="A193" s="111">
        <v>10100056</v>
      </c>
      <c r="B193" s="112" t="s">
        <v>207</v>
      </c>
      <c r="C193" s="148">
        <v>56</v>
      </c>
      <c r="D193" s="113"/>
      <c r="E193" s="113"/>
      <c r="F193" s="114">
        <f t="shared" si="4"/>
        <v>0</v>
      </c>
    </row>
    <row r="194" spans="1:6">
      <c r="A194" s="111">
        <v>10100057</v>
      </c>
      <c r="B194" s="112" t="s">
        <v>208</v>
      </c>
      <c r="C194" s="148">
        <v>57</v>
      </c>
      <c r="D194" s="113"/>
      <c r="E194" s="113"/>
      <c r="F194" s="114">
        <f t="shared" si="4"/>
        <v>0</v>
      </c>
    </row>
    <row r="195" spans="1:6">
      <c r="A195" s="111">
        <v>10100058</v>
      </c>
      <c r="B195" s="112" t="s">
        <v>209</v>
      </c>
      <c r="C195" s="148">
        <v>58</v>
      </c>
      <c r="D195" s="113"/>
      <c r="E195" s="113"/>
      <c r="F195" s="114">
        <f t="shared" si="4"/>
        <v>0</v>
      </c>
    </row>
    <row r="196" spans="1:6">
      <c r="A196" s="111">
        <v>10100059</v>
      </c>
      <c r="B196" s="112" t="s">
        <v>210</v>
      </c>
      <c r="C196" s="148">
        <v>59</v>
      </c>
      <c r="D196" s="113"/>
      <c r="E196" s="113"/>
      <c r="F196" s="114">
        <f t="shared" si="4"/>
        <v>0</v>
      </c>
    </row>
    <row r="197" spans="1:6">
      <c r="A197" s="111">
        <v>10100060</v>
      </c>
      <c r="B197" s="112" t="s">
        <v>211</v>
      </c>
      <c r="C197" s="148">
        <v>60</v>
      </c>
      <c r="D197" s="113"/>
      <c r="E197" s="113"/>
      <c r="F197" s="114">
        <f t="shared" si="4"/>
        <v>0</v>
      </c>
    </row>
    <row r="198" spans="1:6" ht="25.5">
      <c r="A198" s="111">
        <v>10100061</v>
      </c>
      <c r="B198" s="112" t="s">
        <v>212</v>
      </c>
      <c r="C198" s="148">
        <v>61</v>
      </c>
      <c r="D198" s="113"/>
      <c r="E198" s="113"/>
      <c r="F198" s="114">
        <f t="shared" si="4"/>
        <v>0</v>
      </c>
    </row>
    <row r="199" spans="1:6" ht="25.5">
      <c r="A199" s="111">
        <v>10100062</v>
      </c>
      <c r="B199" s="112" t="s">
        <v>213</v>
      </c>
      <c r="C199" s="148">
        <v>62</v>
      </c>
      <c r="D199" s="113"/>
      <c r="E199" s="113"/>
      <c r="F199" s="114">
        <f t="shared" si="4"/>
        <v>0</v>
      </c>
    </row>
    <row r="200" spans="1:6" ht="25.5">
      <c r="A200" s="111">
        <v>10100063</v>
      </c>
      <c r="B200" s="112" t="s">
        <v>214</v>
      </c>
      <c r="C200" s="148">
        <v>63</v>
      </c>
      <c r="D200" s="113"/>
      <c r="E200" s="113"/>
      <c r="F200" s="114">
        <f t="shared" si="4"/>
        <v>0</v>
      </c>
    </row>
    <row r="201" spans="1:6" ht="25.5">
      <c r="A201" s="111">
        <v>10100064</v>
      </c>
      <c r="B201" s="112" t="s">
        <v>215</v>
      </c>
      <c r="C201" s="148">
        <v>64</v>
      </c>
      <c r="D201" s="113"/>
      <c r="E201" s="113"/>
      <c r="F201" s="114">
        <f t="shared" si="4"/>
        <v>0</v>
      </c>
    </row>
    <row r="202" spans="1:6" ht="25.5">
      <c r="A202" s="111">
        <v>10100065</v>
      </c>
      <c r="B202" s="112" t="s">
        <v>1318</v>
      </c>
      <c r="C202" s="148">
        <v>65</v>
      </c>
      <c r="D202" s="113"/>
      <c r="E202" s="113"/>
      <c r="F202" s="114">
        <f t="shared" si="4"/>
        <v>0</v>
      </c>
    </row>
    <row r="203" spans="1:6">
      <c r="A203" s="111">
        <v>10100066</v>
      </c>
      <c r="B203" s="112" t="s">
        <v>216</v>
      </c>
      <c r="C203" s="148">
        <v>66</v>
      </c>
      <c r="D203" s="113"/>
      <c r="E203" s="113"/>
      <c r="F203" s="114">
        <f t="shared" si="4"/>
        <v>0</v>
      </c>
    </row>
    <row r="204" spans="1:6" ht="25.5">
      <c r="A204" s="111">
        <v>10100067</v>
      </c>
      <c r="B204" s="112" t="s">
        <v>1321</v>
      </c>
      <c r="C204" s="148">
        <v>67</v>
      </c>
      <c r="D204" s="113"/>
      <c r="E204" s="113"/>
      <c r="F204" s="114">
        <f t="shared" si="4"/>
        <v>0</v>
      </c>
    </row>
    <row r="205" spans="1:6" ht="25.5">
      <c r="A205" s="111">
        <v>10100068</v>
      </c>
      <c r="B205" s="112" t="s">
        <v>1323</v>
      </c>
      <c r="C205" s="148">
        <v>68</v>
      </c>
      <c r="D205" s="113"/>
      <c r="E205" s="113"/>
      <c r="F205" s="114">
        <f t="shared" si="4"/>
        <v>0</v>
      </c>
    </row>
    <row r="206" spans="1:6" ht="25.5">
      <c r="A206" s="111">
        <v>10100070</v>
      </c>
      <c r="B206" s="112" t="s">
        <v>1326</v>
      </c>
      <c r="C206" s="148">
        <v>70</v>
      </c>
      <c r="D206" s="113"/>
      <c r="E206" s="113"/>
      <c r="F206" s="114">
        <f t="shared" si="4"/>
        <v>0</v>
      </c>
    </row>
    <row r="207" spans="1:6" ht="25.5">
      <c r="A207" s="111">
        <v>10100071</v>
      </c>
      <c r="B207" s="112" t="s">
        <v>1328</v>
      </c>
      <c r="C207" s="148">
        <v>71</v>
      </c>
      <c r="D207" s="113"/>
      <c r="E207" s="113"/>
      <c r="F207" s="114">
        <f t="shared" si="4"/>
        <v>0</v>
      </c>
    </row>
    <row r="208" spans="1:6" ht="25.5">
      <c r="A208" s="111">
        <v>10100072</v>
      </c>
      <c r="B208" s="112" t="s">
        <v>1330</v>
      </c>
      <c r="C208" s="148">
        <v>72</v>
      </c>
      <c r="D208" s="113"/>
      <c r="E208" s="113"/>
      <c r="F208" s="114">
        <f t="shared" si="4"/>
        <v>0</v>
      </c>
    </row>
    <row r="209" spans="1:6" ht="25.5">
      <c r="A209" s="111">
        <v>10100073</v>
      </c>
      <c r="B209" s="112" t="s">
        <v>1332</v>
      </c>
      <c r="C209" s="148">
        <v>73</v>
      </c>
      <c r="D209" s="113"/>
      <c r="E209" s="113"/>
      <c r="F209" s="114">
        <f t="shared" si="4"/>
        <v>0</v>
      </c>
    </row>
    <row r="210" spans="1:6" ht="25.5">
      <c r="A210" s="111">
        <v>10100077</v>
      </c>
      <c r="B210" s="112" t="s">
        <v>220</v>
      </c>
      <c r="C210" s="148">
        <v>77</v>
      </c>
      <c r="D210" s="113"/>
      <c r="E210" s="113"/>
      <c r="F210" s="114">
        <f t="shared" si="4"/>
        <v>0</v>
      </c>
    </row>
    <row r="211" spans="1:6" ht="25.5">
      <c r="A211" s="111">
        <v>10100078</v>
      </c>
      <c r="B211" s="112" t="s">
        <v>221</v>
      </c>
      <c r="C211" s="148">
        <v>78</v>
      </c>
      <c r="D211" s="113"/>
      <c r="E211" s="113"/>
      <c r="F211" s="114">
        <f t="shared" si="4"/>
        <v>0</v>
      </c>
    </row>
    <row r="212" spans="1:6" ht="25.5">
      <c r="A212" s="111">
        <v>10100079</v>
      </c>
      <c r="B212" s="112" t="s">
        <v>222</v>
      </c>
      <c r="C212" s="148">
        <v>79</v>
      </c>
      <c r="D212" s="113"/>
      <c r="E212" s="113"/>
      <c r="F212" s="114">
        <f t="shared" si="4"/>
        <v>0</v>
      </c>
    </row>
    <row r="213" spans="1:6" ht="25.5">
      <c r="A213" s="111">
        <v>10100080</v>
      </c>
      <c r="B213" s="112" t="s">
        <v>223</v>
      </c>
      <c r="C213" s="148">
        <v>80</v>
      </c>
      <c r="D213" s="113"/>
      <c r="E213" s="113"/>
      <c r="F213" s="114">
        <f t="shared" si="4"/>
        <v>0</v>
      </c>
    </row>
    <row r="214" spans="1:6">
      <c r="A214" s="111">
        <v>10100081</v>
      </c>
      <c r="B214" s="112" t="s">
        <v>1338</v>
      </c>
      <c r="C214" s="148">
        <v>81</v>
      </c>
      <c r="D214" s="113"/>
      <c r="E214" s="113"/>
      <c r="F214" s="114">
        <f t="shared" si="4"/>
        <v>0</v>
      </c>
    </row>
    <row r="215" spans="1:6">
      <c r="A215" s="111">
        <v>10100082</v>
      </c>
      <c r="B215" s="112" t="s">
        <v>1340</v>
      </c>
      <c r="C215" s="148">
        <v>82</v>
      </c>
      <c r="D215" s="113"/>
      <c r="E215" s="113"/>
      <c r="F215" s="114">
        <f t="shared" si="4"/>
        <v>0</v>
      </c>
    </row>
    <row r="216" spans="1:6" ht="25.5">
      <c r="A216" s="111">
        <v>10100083</v>
      </c>
      <c r="B216" s="112" t="s">
        <v>224</v>
      </c>
      <c r="C216" s="148">
        <v>83</v>
      </c>
      <c r="D216" s="113"/>
      <c r="E216" s="113"/>
      <c r="F216" s="114">
        <f t="shared" si="4"/>
        <v>0</v>
      </c>
    </row>
    <row r="217" spans="1:6" ht="25.5">
      <c r="A217" s="111">
        <v>10100085</v>
      </c>
      <c r="B217" s="112" t="s">
        <v>225</v>
      </c>
      <c r="C217" s="148">
        <v>85</v>
      </c>
      <c r="D217" s="113"/>
      <c r="E217" s="113"/>
      <c r="F217" s="114">
        <f t="shared" si="4"/>
        <v>0</v>
      </c>
    </row>
    <row r="218" spans="1:6" ht="25.5">
      <c r="A218" s="111">
        <v>10100086</v>
      </c>
      <c r="B218" s="112" t="s">
        <v>226</v>
      </c>
      <c r="C218" s="148">
        <v>86</v>
      </c>
      <c r="D218" s="113"/>
      <c r="E218" s="113"/>
      <c r="F218" s="114">
        <f t="shared" si="4"/>
        <v>0</v>
      </c>
    </row>
    <row r="219" spans="1:6" ht="25.5">
      <c r="A219" s="111">
        <v>10100087</v>
      </c>
      <c r="B219" s="112" t="s">
        <v>227</v>
      </c>
      <c r="C219" s="148">
        <v>87</v>
      </c>
      <c r="D219" s="113"/>
      <c r="E219" s="113"/>
      <c r="F219" s="114">
        <f t="shared" si="4"/>
        <v>0</v>
      </c>
    </row>
    <row r="220" spans="1:6">
      <c r="A220" s="111">
        <v>10100088</v>
      </c>
      <c r="B220" s="112" t="s">
        <v>228</v>
      </c>
      <c r="C220" s="148">
        <v>88</v>
      </c>
      <c r="D220" s="113"/>
      <c r="E220" s="113"/>
      <c r="F220" s="114">
        <f t="shared" si="4"/>
        <v>0</v>
      </c>
    </row>
    <row r="221" spans="1:6">
      <c r="A221" s="111">
        <v>10100089</v>
      </c>
      <c r="B221" s="112" t="s">
        <v>1348</v>
      </c>
      <c r="C221" s="148">
        <v>89</v>
      </c>
      <c r="D221" s="113"/>
      <c r="E221" s="113"/>
      <c r="F221" s="114">
        <f t="shared" si="4"/>
        <v>0</v>
      </c>
    </row>
    <row r="222" spans="1:6">
      <c r="A222" s="111">
        <v>10100090</v>
      </c>
      <c r="B222" s="112" t="s">
        <v>1350</v>
      </c>
      <c r="C222" s="148">
        <v>90</v>
      </c>
      <c r="D222" s="113"/>
      <c r="E222" s="113"/>
      <c r="F222" s="114">
        <f t="shared" si="4"/>
        <v>0</v>
      </c>
    </row>
    <row r="223" spans="1:6" ht="25.5">
      <c r="A223" s="111">
        <v>10100092</v>
      </c>
      <c r="B223" s="112" t="s">
        <v>229</v>
      </c>
      <c r="C223" s="148">
        <v>92</v>
      </c>
      <c r="D223" s="113"/>
      <c r="E223" s="113"/>
      <c r="F223" s="114">
        <f t="shared" ref="F223:F254" si="5">D223-E223</f>
        <v>0</v>
      </c>
    </row>
    <row r="224" spans="1:6" ht="25.5">
      <c r="A224" s="111">
        <v>10100093</v>
      </c>
      <c r="B224" s="112" t="s">
        <v>1354</v>
      </c>
      <c r="C224" s="148">
        <v>93</v>
      </c>
      <c r="D224" s="113"/>
      <c r="E224" s="113"/>
      <c r="F224" s="114">
        <f t="shared" si="5"/>
        <v>0</v>
      </c>
    </row>
    <row r="225" spans="1:6" ht="25.5">
      <c r="A225" s="111">
        <v>10100094</v>
      </c>
      <c r="B225" s="112" t="s">
        <v>1356</v>
      </c>
      <c r="C225" s="148">
        <v>94</v>
      </c>
      <c r="D225" s="113"/>
      <c r="E225" s="113"/>
      <c r="F225" s="114">
        <f t="shared" si="5"/>
        <v>0</v>
      </c>
    </row>
    <row r="226" spans="1:6" ht="25.5">
      <c r="A226" s="111">
        <v>10100095</v>
      </c>
      <c r="B226" s="112" t="s">
        <v>1358</v>
      </c>
      <c r="C226" s="148">
        <v>95</v>
      </c>
      <c r="D226" s="113"/>
      <c r="E226" s="113"/>
      <c r="F226" s="114">
        <f t="shared" si="5"/>
        <v>0</v>
      </c>
    </row>
    <row r="227" spans="1:6">
      <c r="A227" s="111">
        <v>10100096</v>
      </c>
      <c r="B227" s="112" t="s">
        <v>230</v>
      </c>
      <c r="C227" s="148">
        <v>96</v>
      </c>
      <c r="D227" s="113"/>
      <c r="E227" s="113"/>
      <c r="F227" s="114">
        <f t="shared" si="5"/>
        <v>0</v>
      </c>
    </row>
    <row r="228" spans="1:6" ht="25.5">
      <c r="A228" s="111">
        <v>10100098</v>
      </c>
      <c r="B228" s="112" t="s">
        <v>232</v>
      </c>
      <c r="C228" s="148">
        <v>98</v>
      </c>
      <c r="D228" s="113"/>
      <c r="E228" s="113"/>
      <c r="F228" s="114">
        <f t="shared" si="5"/>
        <v>0</v>
      </c>
    </row>
    <row r="229" spans="1:6" ht="25.5">
      <c r="A229" s="111">
        <v>10100104</v>
      </c>
      <c r="B229" s="112" t="s">
        <v>238</v>
      </c>
      <c r="C229" s="148">
        <v>104</v>
      </c>
      <c r="D229" s="113"/>
      <c r="E229" s="113"/>
      <c r="F229" s="114">
        <f t="shared" si="5"/>
        <v>0</v>
      </c>
    </row>
    <row r="230" spans="1:6" ht="25.5">
      <c r="A230" s="111">
        <v>10100105</v>
      </c>
      <c r="B230" s="112" t="s">
        <v>239</v>
      </c>
      <c r="C230" s="148">
        <v>105</v>
      </c>
      <c r="D230" s="113"/>
      <c r="E230" s="113"/>
      <c r="F230" s="114">
        <f t="shared" si="5"/>
        <v>0</v>
      </c>
    </row>
    <row r="231" spans="1:6" ht="25.5">
      <c r="A231" s="111">
        <v>10100106</v>
      </c>
      <c r="B231" s="112" t="s">
        <v>240</v>
      </c>
      <c r="C231" s="148">
        <v>106</v>
      </c>
      <c r="D231" s="113"/>
      <c r="E231" s="113"/>
      <c r="F231" s="114">
        <f t="shared" si="5"/>
        <v>0</v>
      </c>
    </row>
    <row r="232" spans="1:6" ht="38.25">
      <c r="A232" s="111">
        <v>10100107</v>
      </c>
      <c r="B232" s="112" t="s">
        <v>241</v>
      </c>
      <c r="C232" s="148">
        <v>107</v>
      </c>
      <c r="D232" s="113"/>
      <c r="E232" s="113"/>
      <c r="F232" s="114">
        <f t="shared" si="5"/>
        <v>0</v>
      </c>
    </row>
    <row r="233" spans="1:6" ht="25.5">
      <c r="A233" s="111">
        <v>10100108</v>
      </c>
      <c r="B233" s="112" t="s">
        <v>1366</v>
      </c>
      <c r="C233" s="148">
        <v>108</v>
      </c>
      <c r="D233" s="113"/>
      <c r="E233" s="113"/>
      <c r="F233" s="114">
        <f t="shared" si="5"/>
        <v>0</v>
      </c>
    </row>
    <row r="234" spans="1:6" ht="25.5">
      <c r="A234" s="111">
        <v>10100109</v>
      </c>
      <c r="B234" s="112" t="s">
        <v>242</v>
      </c>
      <c r="C234" s="148">
        <v>109</v>
      </c>
      <c r="D234" s="113"/>
      <c r="E234" s="113"/>
      <c r="F234" s="114">
        <f t="shared" si="5"/>
        <v>0</v>
      </c>
    </row>
    <row r="235" spans="1:6" ht="25.5">
      <c r="A235" s="111">
        <v>10100110</v>
      </c>
      <c r="B235" s="112" t="s">
        <v>243</v>
      </c>
      <c r="C235" s="148">
        <v>110</v>
      </c>
      <c r="D235" s="113"/>
      <c r="E235" s="113"/>
      <c r="F235" s="114">
        <f t="shared" si="5"/>
        <v>0</v>
      </c>
    </row>
    <row r="236" spans="1:6" ht="25.5">
      <c r="A236" s="111">
        <v>10100111</v>
      </c>
      <c r="B236" s="112" t="s">
        <v>244</v>
      </c>
      <c r="C236" s="148">
        <v>111</v>
      </c>
      <c r="D236" s="113"/>
      <c r="E236" s="113"/>
      <c r="F236" s="114">
        <f t="shared" si="5"/>
        <v>0</v>
      </c>
    </row>
    <row r="237" spans="1:6">
      <c r="A237" s="111">
        <v>10100112</v>
      </c>
      <c r="B237" s="112" t="s">
        <v>245</v>
      </c>
      <c r="C237" s="148">
        <v>112</v>
      </c>
      <c r="D237" s="113"/>
      <c r="E237" s="113"/>
      <c r="F237" s="114">
        <f t="shared" si="5"/>
        <v>0</v>
      </c>
    </row>
    <row r="238" spans="1:6" ht="25.5">
      <c r="A238" s="111">
        <v>10100113</v>
      </c>
      <c r="B238" s="112" t="s">
        <v>1372</v>
      </c>
      <c r="C238" s="148">
        <v>113</v>
      </c>
      <c r="D238" s="113"/>
      <c r="E238" s="113"/>
      <c r="F238" s="114">
        <f t="shared" si="5"/>
        <v>0</v>
      </c>
    </row>
    <row r="239" spans="1:6">
      <c r="A239" s="111">
        <v>10100114</v>
      </c>
      <c r="B239" s="112" t="s">
        <v>246</v>
      </c>
      <c r="C239" s="148">
        <v>114</v>
      </c>
      <c r="D239" s="113"/>
      <c r="E239" s="113"/>
      <c r="F239" s="114">
        <f t="shared" si="5"/>
        <v>0</v>
      </c>
    </row>
    <row r="240" spans="1:6" ht="25.5">
      <c r="A240" s="111">
        <v>10100136</v>
      </c>
      <c r="B240" s="112" t="s">
        <v>252</v>
      </c>
      <c r="C240" s="148">
        <v>136</v>
      </c>
      <c r="D240" s="113"/>
      <c r="E240" s="113"/>
      <c r="F240" s="114">
        <f t="shared" si="5"/>
        <v>0</v>
      </c>
    </row>
    <row r="241" spans="1:6" ht="25.5">
      <c r="A241" s="111">
        <v>10100142</v>
      </c>
      <c r="B241" s="112" t="s">
        <v>257</v>
      </c>
      <c r="C241" s="148">
        <v>142</v>
      </c>
      <c r="D241" s="113"/>
      <c r="E241" s="113"/>
      <c r="F241" s="114">
        <f t="shared" si="5"/>
        <v>0</v>
      </c>
    </row>
    <row r="242" spans="1:6" ht="38.25">
      <c r="A242" s="111">
        <v>10100143</v>
      </c>
      <c r="B242" s="112" t="s">
        <v>258</v>
      </c>
      <c r="C242" s="148">
        <v>143</v>
      </c>
      <c r="D242" s="113"/>
      <c r="E242" s="113"/>
      <c r="F242" s="114">
        <f t="shared" si="5"/>
        <v>0</v>
      </c>
    </row>
    <row r="243" spans="1:6" ht="38.25">
      <c r="A243" s="111">
        <v>10100144</v>
      </c>
      <c r="B243" s="112" t="s">
        <v>259</v>
      </c>
      <c r="C243" s="148">
        <v>144</v>
      </c>
      <c r="D243" s="113"/>
      <c r="E243" s="113"/>
      <c r="F243" s="114">
        <f t="shared" si="5"/>
        <v>0</v>
      </c>
    </row>
    <row r="244" spans="1:6" ht="38.25">
      <c r="A244" s="111">
        <v>10100145</v>
      </c>
      <c r="B244" s="112" t="s">
        <v>260</v>
      </c>
      <c r="C244" s="148">
        <v>145</v>
      </c>
      <c r="D244" s="113"/>
      <c r="E244" s="113"/>
      <c r="F244" s="114">
        <f t="shared" si="5"/>
        <v>0</v>
      </c>
    </row>
    <row r="245" spans="1:6" ht="25.5">
      <c r="A245" s="111">
        <v>10100147</v>
      </c>
      <c r="B245" s="112" t="s">
        <v>1397</v>
      </c>
      <c r="C245" s="148">
        <v>147</v>
      </c>
      <c r="D245" s="113"/>
      <c r="E245" s="113"/>
      <c r="F245" s="114">
        <f t="shared" si="5"/>
        <v>0</v>
      </c>
    </row>
    <row r="246" spans="1:6" ht="25.5">
      <c r="A246" s="111">
        <v>10100148</v>
      </c>
      <c r="B246" s="112" t="s">
        <v>262</v>
      </c>
      <c r="C246" s="148">
        <v>148</v>
      </c>
      <c r="D246" s="113"/>
      <c r="E246" s="113"/>
      <c r="F246" s="114">
        <f t="shared" si="5"/>
        <v>0</v>
      </c>
    </row>
    <row r="247" spans="1:6" ht="25.5">
      <c r="A247" s="111">
        <v>10100149</v>
      </c>
      <c r="B247" s="112" t="s">
        <v>263</v>
      </c>
      <c r="C247" s="148">
        <v>149</v>
      </c>
      <c r="D247" s="113"/>
      <c r="E247" s="113"/>
      <c r="F247" s="114">
        <f t="shared" si="5"/>
        <v>0</v>
      </c>
    </row>
    <row r="248" spans="1:6" ht="25.5">
      <c r="A248" s="111">
        <v>10100150</v>
      </c>
      <c r="B248" s="112" t="s">
        <v>264</v>
      </c>
      <c r="C248" s="148">
        <v>150</v>
      </c>
      <c r="D248" s="113"/>
      <c r="E248" s="113"/>
      <c r="F248" s="114">
        <f t="shared" si="5"/>
        <v>0</v>
      </c>
    </row>
    <row r="249" spans="1:6" ht="25.5">
      <c r="A249" s="111">
        <v>10100151</v>
      </c>
      <c r="B249" s="112" t="s">
        <v>265</v>
      </c>
      <c r="C249" s="148">
        <v>151</v>
      </c>
      <c r="D249" s="113"/>
      <c r="E249" s="113"/>
      <c r="F249" s="114">
        <f t="shared" si="5"/>
        <v>0</v>
      </c>
    </row>
    <row r="250" spans="1:6">
      <c r="A250" s="111">
        <v>10100152</v>
      </c>
      <c r="B250" s="112" t="s">
        <v>266</v>
      </c>
      <c r="C250" s="148">
        <v>152</v>
      </c>
      <c r="D250" s="113"/>
      <c r="E250" s="113"/>
      <c r="F250" s="114">
        <f t="shared" si="5"/>
        <v>0</v>
      </c>
    </row>
    <row r="251" spans="1:6" ht="38.25">
      <c r="A251" s="111">
        <v>10100153</v>
      </c>
      <c r="B251" s="112" t="s">
        <v>267</v>
      </c>
      <c r="C251" s="148">
        <v>153</v>
      </c>
      <c r="D251" s="113"/>
      <c r="E251" s="113"/>
      <c r="F251" s="114">
        <f t="shared" si="5"/>
        <v>0</v>
      </c>
    </row>
    <row r="252" spans="1:6">
      <c r="A252" s="111">
        <v>10100166</v>
      </c>
      <c r="B252" s="112" t="s">
        <v>273</v>
      </c>
      <c r="C252" s="148">
        <v>166</v>
      </c>
      <c r="D252" s="113"/>
      <c r="E252" s="113"/>
      <c r="F252" s="114">
        <f t="shared" si="5"/>
        <v>0</v>
      </c>
    </row>
    <row r="253" spans="1:6">
      <c r="A253" s="111">
        <v>10100167</v>
      </c>
      <c r="B253" s="112" t="s">
        <v>274</v>
      </c>
      <c r="C253" s="148">
        <v>167</v>
      </c>
      <c r="D253" s="113"/>
      <c r="E253" s="113"/>
      <c r="F253" s="114">
        <f t="shared" si="5"/>
        <v>0</v>
      </c>
    </row>
    <row r="254" spans="1:6">
      <c r="A254" s="111">
        <v>10100168</v>
      </c>
      <c r="B254" s="112" t="s">
        <v>275</v>
      </c>
      <c r="C254" s="148">
        <v>168</v>
      </c>
      <c r="D254" s="113"/>
      <c r="E254" s="113"/>
      <c r="F254" s="114">
        <f t="shared" si="5"/>
        <v>0</v>
      </c>
    </row>
    <row r="255" spans="1:6" ht="25.5">
      <c r="A255" s="111">
        <v>10100170</v>
      </c>
      <c r="B255" s="112" t="s">
        <v>277</v>
      </c>
      <c r="C255" s="148">
        <v>170</v>
      </c>
      <c r="D255" s="113"/>
      <c r="E255" s="113"/>
      <c r="F255" s="114">
        <f t="shared" ref="F255:F267" si="6">D255-E255</f>
        <v>0</v>
      </c>
    </row>
    <row r="256" spans="1:6" ht="25.5">
      <c r="A256" s="111">
        <v>10100171</v>
      </c>
      <c r="B256" s="112" t="s">
        <v>278</v>
      </c>
      <c r="C256" s="148">
        <v>171</v>
      </c>
      <c r="D256" s="113"/>
      <c r="E256" s="113"/>
      <c r="F256" s="114">
        <f t="shared" si="6"/>
        <v>0</v>
      </c>
    </row>
    <row r="257" spans="1:6">
      <c r="A257" s="111">
        <v>10100172</v>
      </c>
      <c r="B257" s="112" t="s">
        <v>279</v>
      </c>
      <c r="C257" s="148">
        <v>172</v>
      </c>
      <c r="D257" s="113"/>
      <c r="E257" s="113"/>
      <c r="F257" s="114">
        <f t="shared" si="6"/>
        <v>0</v>
      </c>
    </row>
    <row r="258" spans="1:6" ht="25.5">
      <c r="A258" s="111">
        <v>10100173</v>
      </c>
      <c r="B258" s="112" t="s">
        <v>280</v>
      </c>
      <c r="C258" s="148">
        <v>173</v>
      </c>
      <c r="D258" s="113"/>
      <c r="E258" s="113"/>
      <c r="F258" s="114">
        <f t="shared" si="6"/>
        <v>0</v>
      </c>
    </row>
    <row r="259" spans="1:6" ht="38.25">
      <c r="A259" s="111">
        <v>10100174</v>
      </c>
      <c r="B259" s="112" t="s">
        <v>1419</v>
      </c>
      <c r="C259" s="148">
        <v>174</v>
      </c>
      <c r="D259" s="113"/>
      <c r="E259" s="113"/>
      <c r="F259" s="114">
        <f t="shared" si="6"/>
        <v>0</v>
      </c>
    </row>
    <row r="260" spans="1:6" ht="25.5">
      <c r="A260" s="111">
        <v>10100175</v>
      </c>
      <c r="B260" s="112" t="s">
        <v>1421</v>
      </c>
      <c r="C260" s="148">
        <v>175</v>
      </c>
      <c r="D260" s="113"/>
      <c r="E260" s="113"/>
      <c r="F260" s="114">
        <f t="shared" si="6"/>
        <v>0</v>
      </c>
    </row>
    <row r="261" spans="1:6">
      <c r="A261" s="111">
        <v>10100176</v>
      </c>
      <c r="B261" s="112" t="s">
        <v>281</v>
      </c>
      <c r="C261" s="148">
        <v>176</v>
      </c>
      <c r="D261" s="113"/>
      <c r="E261" s="113"/>
      <c r="F261" s="114">
        <f t="shared" si="6"/>
        <v>0</v>
      </c>
    </row>
    <row r="262" spans="1:6">
      <c r="A262" s="111">
        <v>10100177</v>
      </c>
      <c r="B262" s="112" t="s">
        <v>282</v>
      </c>
      <c r="C262" s="148">
        <v>177</v>
      </c>
      <c r="D262" s="113"/>
      <c r="E262" s="113"/>
      <c r="F262" s="114">
        <f t="shared" si="6"/>
        <v>0</v>
      </c>
    </row>
    <row r="263" spans="1:6" ht="25.5">
      <c r="A263" s="111">
        <v>10100178</v>
      </c>
      <c r="B263" s="112" t="s">
        <v>283</v>
      </c>
      <c r="C263" s="148">
        <v>178</v>
      </c>
      <c r="D263" s="113"/>
      <c r="E263" s="113"/>
      <c r="F263" s="114">
        <f t="shared" si="6"/>
        <v>0</v>
      </c>
    </row>
    <row r="264" spans="1:6">
      <c r="A264" s="111">
        <v>10100179</v>
      </c>
      <c r="B264" s="112" t="s">
        <v>284</v>
      </c>
      <c r="C264" s="148">
        <v>179</v>
      </c>
      <c r="D264" s="113"/>
      <c r="E264" s="113"/>
      <c r="F264" s="114">
        <f t="shared" si="6"/>
        <v>0</v>
      </c>
    </row>
    <row r="265" spans="1:6" ht="25.5">
      <c r="A265" s="111">
        <v>10100180</v>
      </c>
      <c r="B265" s="112" t="s">
        <v>285</v>
      </c>
      <c r="C265" s="148">
        <v>180</v>
      </c>
      <c r="D265" s="113"/>
      <c r="E265" s="113"/>
      <c r="F265" s="114">
        <f t="shared" si="6"/>
        <v>0</v>
      </c>
    </row>
    <row r="266" spans="1:6" ht="25.5">
      <c r="A266" s="111">
        <v>10100181</v>
      </c>
      <c r="B266" s="112" t="s">
        <v>286</v>
      </c>
      <c r="C266" s="148">
        <v>181</v>
      </c>
      <c r="D266" s="113"/>
      <c r="E266" s="113"/>
      <c r="F266" s="114">
        <f t="shared" si="6"/>
        <v>0</v>
      </c>
    </row>
    <row r="267" spans="1:6" ht="25.5">
      <c r="A267" s="111">
        <v>10100182</v>
      </c>
      <c r="B267" s="112" t="s">
        <v>287</v>
      </c>
      <c r="C267" s="148">
        <v>182</v>
      </c>
      <c r="D267" s="113"/>
      <c r="E267" s="113"/>
      <c r="F267" s="114">
        <f t="shared" si="6"/>
        <v>0</v>
      </c>
    </row>
    <row r="268" spans="1:6" ht="25.5">
      <c r="A268" s="111">
        <v>10100183</v>
      </c>
      <c r="B268" s="112" t="s">
        <v>288</v>
      </c>
      <c r="C268" s="148">
        <v>183</v>
      </c>
      <c r="D268" s="113"/>
      <c r="E268" s="113"/>
      <c r="F268" s="114"/>
    </row>
    <row r="269" spans="1:6" ht="25.5">
      <c r="A269" s="111">
        <v>10100184</v>
      </c>
      <c r="B269" s="112" t="s">
        <v>289</v>
      </c>
      <c r="C269" s="148">
        <v>184</v>
      </c>
      <c r="D269" s="113"/>
      <c r="E269" s="113"/>
      <c r="F269" s="114"/>
    </row>
    <row r="270" spans="1:6" ht="25.5">
      <c r="A270" s="111">
        <v>10100195</v>
      </c>
      <c r="B270" s="112" t="s">
        <v>1433</v>
      </c>
      <c r="C270" s="148">
        <v>195</v>
      </c>
      <c r="D270" s="113"/>
      <c r="E270" s="113"/>
      <c r="F270" s="114"/>
    </row>
    <row r="271" spans="1:6" ht="38.25">
      <c r="A271" s="111">
        <v>10100196</v>
      </c>
      <c r="B271" s="112" t="s">
        <v>299</v>
      </c>
      <c r="C271" s="148">
        <v>196</v>
      </c>
      <c r="D271" s="113"/>
      <c r="E271" s="113"/>
      <c r="F271" s="114"/>
    </row>
    <row r="272" spans="1:6">
      <c r="A272" s="111">
        <v>10100197</v>
      </c>
      <c r="B272" s="112" t="s">
        <v>1436</v>
      </c>
      <c r="C272" s="148">
        <v>197</v>
      </c>
      <c r="D272" s="113"/>
      <c r="E272" s="113"/>
      <c r="F272" s="114"/>
    </row>
    <row r="273" spans="1:6" ht="25.5">
      <c r="A273" s="111">
        <v>10100198</v>
      </c>
      <c r="B273" s="112" t="s">
        <v>300</v>
      </c>
      <c r="C273" s="148">
        <v>198</v>
      </c>
      <c r="D273" s="113"/>
      <c r="E273" s="113"/>
      <c r="F273" s="114"/>
    </row>
    <row r="274" spans="1:6" ht="25.5">
      <c r="A274" s="111">
        <v>10100199</v>
      </c>
      <c r="B274" s="112" t="s">
        <v>1439</v>
      </c>
      <c r="C274" s="148">
        <v>199</v>
      </c>
      <c r="D274" s="113"/>
      <c r="E274" s="113"/>
      <c r="F274" s="114"/>
    </row>
    <row r="275" spans="1:6" ht="25.5">
      <c r="A275" s="111">
        <v>10100200</v>
      </c>
      <c r="B275" s="112" t="s">
        <v>1441</v>
      </c>
      <c r="C275" s="148">
        <v>200</v>
      </c>
      <c r="D275" s="113"/>
      <c r="E275" s="113"/>
      <c r="F275" s="114"/>
    </row>
    <row r="276" spans="1:6" ht="25.5">
      <c r="A276" s="111">
        <v>10100201</v>
      </c>
      <c r="B276" s="112" t="s">
        <v>1443</v>
      </c>
      <c r="C276" s="148">
        <v>201</v>
      </c>
      <c r="D276" s="113"/>
      <c r="E276" s="113"/>
      <c r="F276" s="114"/>
    </row>
    <row r="277" spans="1:6">
      <c r="A277" s="111">
        <v>10100202</v>
      </c>
      <c r="B277" s="112" t="s">
        <v>1445</v>
      </c>
      <c r="C277" s="148">
        <v>202</v>
      </c>
      <c r="D277" s="113"/>
      <c r="E277" s="113"/>
      <c r="F277" s="114"/>
    </row>
    <row r="278" spans="1:6">
      <c r="A278" s="111">
        <v>10100203</v>
      </c>
      <c r="B278" s="112" t="s">
        <v>1447</v>
      </c>
      <c r="C278" s="148">
        <v>203</v>
      </c>
      <c r="D278" s="113"/>
      <c r="E278" s="113"/>
      <c r="F278" s="114"/>
    </row>
    <row r="279" spans="1:6" ht="25.5">
      <c r="A279" s="111">
        <v>10100204</v>
      </c>
      <c r="B279" s="112" t="s">
        <v>1449</v>
      </c>
      <c r="C279" s="148">
        <v>204</v>
      </c>
      <c r="D279" s="113"/>
      <c r="E279" s="113"/>
      <c r="F279" s="114"/>
    </row>
    <row r="280" spans="1:6" ht="25.5">
      <c r="A280" s="111">
        <v>10100205</v>
      </c>
      <c r="B280" s="112" t="s">
        <v>301</v>
      </c>
      <c r="C280" s="148">
        <v>205</v>
      </c>
      <c r="D280" s="113"/>
      <c r="E280" s="113"/>
      <c r="F280" s="114"/>
    </row>
    <row r="281" spans="1:6" ht="25.5">
      <c r="A281" s="111">
        <v>10100208</v>
      </c>
      <c r="B281" s="112" t="s">
        <v>304</v>
      </c>
      <c r="C281" s="148">
        <v>208</v>
      </c>
      <c r="D281" s="113"/>
      <c r="E281" s="113"/>
      <c r="F281" s="114"/>
    </row>
    <row r="282" spans="1:6" ht="25.5">
      <c r="A282" s="111">
        <v>10100209</v>
      </c>
      <c r="B282" s="112" t="s">
        <v>305</v>
      </c>
      <c r="C282" s="148">
        <v>209</v>
      </c>
      <c r="D282" s="113"/>
      <c r="E282" s="113"/>
      <c r="F282" s="114"/>
    </row>
    <row r="283" spans="1:6" ht="25.5">
      <c r="A283" s="111">
        <v>10100214</v>
      </c>
      <c r="B283" s="112" t="s">
        <v>310</v>
      </c>
      <c r="C283" s="148">
        <v>214</v>
      </c>
      <c r="D283" s="113"/>
      <c r="E283" s="113"/>
      <c r="F283" s="114"/>
    </row>
    <row r="284" spans="1:6" ht="25.5">
      <c r="A284" s="111">
        <v>10100215</v>
      </c>
      <c r="B284" s="112" t="s">
        <v>311</v>
      </c>
      <c r="C284" s="148">
        <v>215</v>
      </c>
      <c r="D284" s="113"/>
      <c r="E284" s="113"/>
      <c r="F284" s="114"/>
    </row>
    <row r="285" spans="1:6" ht="25.5">
      <c r="A285" s="111">
        <v>10100216</v>
      </c>
      <c r="B285" s="112" t="s">
        <v>312</v>
      </c>
      <c r="C285" s="148">
        <v>216</v>
      </c>
      <c r="D285" s="113"/>
      <c r="E285" s="113"/>
      <c r="F285" s="114"/>
    </row>
    <row r="286" spans="1:6" ht="25.5">
      <c r="A286" s="111">
        <v>10100217</v>
      </c>
      <c r="B286" s="112" t="s">
        <v>313</v>
      </c>
      <c r="C286" s="148">
        <v>217</v>
      </c>
      <c r="D286" s="113"/>
      <c r="E286" s="113"/>
      <c r="F286" s="114"/>
    </row>
    <row r="287" spans="1:6" ht="25.5">
      <c r="A287" s="111">
        <v>10100218</v>
      </c>
      <c r="B287" s="112" t="s">
        <v>314</v>
      </c>
      <c r="C287" s="148">
        <v>218</v>
      </c>
      <c r="D287" s="113"/>
      <c r="E287" s="113"/>
      <c r="F287" s="114"/>
    </row>
    <row r="288" spans="1:6" ht="25.5">
      <c r="A288" s="111">
        <v>10100219</v>
      </c>
      <c r="B288" s="112" t="s">
        <v>315</v>
      </c>
      <c r="C288" s="148">
        <v>219</v>
      </c>
      <c r="D288" s="113"/>
      <c r="E288" s="113"/>
      <c r="F288" s="114"/>
    </row>
    <row r="289" spans="1:6" ht="25.5">
      <c r="A289" s="111">
        <v>10100220</v>
      </c>
      <c r="B289" s="112" t="s">
        <v>316</v>
      </c>
      <c r="C289" s="148">
        <v>220</v>
      </c>
      <c r="D289" s="113"/>
      <c r="E289" s="113"/>
      <c r="F289" s="114"/>
    </row>
    <row r="290" spans="1:6" ht="25.5">
      <c r="A290" s="111">
        <v>10100227</v>
      </c>
      <c r="B290" s="112" t="s">
        <v>303</v>
      </c>
      <c r="C290" s="148">
        <v>227</v>
      </c>
      <c r="D290" s="113"/>
      <c r="E290" s="113"/>
      <c r="F290" s="114"/>
    </row>
    <row r="291" spans="1:6" ht="25.5">
      <c r="A291" s="111">
        <v>10100228</v>
      </c>
      <c r="B291" s="112" t="s">
        <v>1463</v>
      </c>
      <c r="C291" s="148">
        <v>228</v>
      </c>
      <c r="D291" s="113"/>
      <c r="E291" s="113"/>
      <c r="F291" s="114"/>
    </row>
    <row r="292" spans="1:6" ht="38.25">
      <c r="A292" s="111">
        <v>10100229</v>
      </c>
      <c r="B292" s="112" t="s">
        <v>322</v>
      </c>
      <c r="C292" s="148">
        <v>229</v>
      </c>
      <c r="D292" s="113"/>
      <c r="E292" s="113"/>
      <c r="F292" s="114"/>
    </row>
    <row r="293" spans="1:6">
      <c r="A293" s="111">
        <v>10100230</v>
      </c>
      <c r="B293" s="112" t="s">
        <v>1466</v>
      </c>
      <c r="C293" s="148">
        <v>230</v>
      </c>
      <c r="D293" s="113"/>
      <c r="E293" s="113"/>
      <c r="F293" s="114"/>
    </row>
    <row r="294" spans="1:6" ht="25.5">
      <c r="A294" s="111">
        <v>10100231</v>
      </c>
      <c r="B294" s="112" t="s">
        <v>323</v>
      </c>
      <c r="C294" s="148">
        <v>231</v>
      </c>
      <c r="D294" s="113"/>
      <c r="E294" s="113"/>
      <c r="F294" s="114"/>
    </row>
    <row r="295" spans="1:6" ht="25.5">
      <c r="A295" s="111">
        <v>10100242</v>
      </c>
      <c r="B295" s="112" t="s">
        <v>333</v>
      </c>
      <c r="C295" s="148">
        <v>242</v>
      </c>
      <c r="D295" s="113"/>
      <c r="E295" s="113"/>
      <c r="F295" s="114"/>
    </row>
    <row r="296" spans="1:6" ht="38.25">
      <c r="A296" s="111">
        <v>10100252</v>
      </c>
      <c r="B296" s="112" t="s">
        <v>1474</v>
      </c>
      <c r="C296" s="148">
        <v>252</v>
      </c>
      <c r="D296" s="113"/>
      <c r="E296" s="113"/>
      <c r="F296" s="114"/>
    </row>
    <row r="297" spans="1:6" ht="25.5">
      <c r="A297" s="111">
        <v>10100253</v>
      </c>
      <c r="B297" s="112" t="s">
        <v>1476</v>
      </c>
      <c r="C297" s="148">
        <v>253</v>
      </c>
      <c r="D297" s="113"/>
      <c r="E297" s="113"/>
      <c r="F297" s="114"/>
    </row>
    <row r="298" spans="1:6">
      <c r="A298" s="111">
        <v>10100254</v>
      </c>
      <c r="B298" s="112" t="s">
        <v>1478</v>
      </c>
      <c r="C298" s="148">
        <v>254</v>
      </c>
      <c r="D298" s="113"/>
      <c r="E298" s="113"/>
      <c r="F298" s="114"/>
    </row>
    <row r="299" spans="1:6">
      <c r="A299" s="111">
        <v>10100255</v>
      </c>
      <c r="B299" s="112" t="s">
        <v>1480</v>
      </c>
      <c r="C299" s="148">
        <v>255</v>
      </c>
      <c r="D299" s="113"/>
      <c r="E299" s="113"/>
      <c r="F299" s="114"/>
    </row>
    <row r="300" spans="1:6">
      <c r="A300" s="111">
        <v>10100256</v>
      </c>
      <c r="B300" s="112" t="s">
        <v>1482</v>
      </c>
      <c r="C300" s="148">
        <v>256</v>
      </c>
      <c r="D300" s="113"/>
      <c r="E300" s="113"/>
      <c r="F300" s="114"/>
    </row>
    <row r="301" spans="1:6" ht="25.5">
      <c r="A301" s="111">
        <v>10100257</v>
      </c>
      <c r="B301" s="112" t="s">
        <v>340</v>
      </c>
      <c r="C301" s="148">
        <v>257</v>
      </c>
      <c r="D301" s="113"/>
      <c r="E301" s="113"/>
      <c r="F301" s="114"/>
    </row>
    <row r="302" spans="1:6">
      <c r="A302" s="111">
        <v>10100279</v>
      </c>
      <c r="B302" s="112" t="s">
        <v>356</v>
      </c>
      <c r="C302" s="148">
        <v>279</v>
      </c>
      <c r="D302" s="113"/>
      <c r="E302" s="113"/>
      <c r="F302" s="114"/>
    </row>
    <row r="303" spans="1:6">
      <c r="A303" s="111">
        <v>10100280</v>
      </c>
      <c r="B303" s="112" t="s">
        <v>357</v>
      </c>
      <c r="C303" s="148">
        <v>280</v>
      </c>
      <c r="D303" s="113"/>
      <c r="E303" s="113"/>
      <c r="F303" s="114"/>
    </row>
    <row r="304" spans="1:6">
      <c r="A304" s="111">
        <v>10100281</v>
      </c>
      <c r="B304" s="112" t="s">
        <v>358</v>
      </c>
      <c r="C304" s="148">
        <v>281</v>
      </c>
      <c r="D304" s="113"/>
      <c r="E304" s="113"/>
      <c r="F304" s="114"/>
    </row>
    <row r="305" spans="1:6">
      <c r="A305" s="111">
        <v>10100282</v>
      </c>
      <c r="B305" s="112" t="s">
        <v>359</v>
      </c>
      <c r="C305" s="148">
        <v>282</v>
      </c>
      <c r="D305" s="113"/>
      <c r="E305" s="113"/>
      <c r="F305" s="114"/>
    </row>
    <row r="306" spans="1:6">
      <c r="A306" s="111">
        <v>10100283</v>
      </c>
      <c r="B306" s="112" t="s">
        <v>360</v>
      </c>
      <c r="C306" s="148">
        <v>283</v>
      </c>
      <c r="D306" s="113"/>
      <c r="E306" s="113"/>
      <c r="F306" s="114"/>
    </row>
    <row r="307" spans="1:6">
      <c r="A307" s="111">
        <v>10100284</v>
      </c>
      <c r="B307" s="112" t="s">
        <v>361</v>
      </c>
      <c r="C307" s="148">
        <v>284</v>
      </c>
      <c r="D307" s="113"/>
      <c r="E307" s="113"/>
      <c r="F307" s="114"/>
    </row>
    <row r="308" spans="1:6">
      <c r="A308" s="111">
        <v>10100285</v>
      </c>
      <c r="B308" s="112" t="s">
        <v>362</v>
      </c>
      <c r="C308" s="148">
        <v>285</v>
      </c>
      <c r="D308" s="113"/>
      <c r="E308" s="113"/>
      <c r="F308" s="114"/>
    </row>
    <row r="309" spans="1:6" ht="25.5">
      <c r="A309" s="111">
        <v>10100286</v>
      </c>
      <c r="B309" s="112" t="s">
        <v>363</v>
      </c>
      <c r="C309" s="148">
        <v>286</v>
      </c>
      <c r="D309" s="113"/>
      <c r="E309" s="113"/>
      <c r="F309" s="114"/>
    </row>
    <row r="310" spans="1:6" ht="25.5">
      <c r="A310" s="111">
        <v>10100291</v>
      </c>
      <c r="B310" s="112" t="s">
        <v>1499</v>
      </c>
      <c r="C310" s="148">
        <v>291</v>
      </c>
      <c r="D310" s="113"/>
      <c r="E310" s="113"/>
      <c r="F310" s="114"/>
    </row>
    <row r="311" spans="1:6" ht="25.5">
      <c r="A311" s="111">
        <v>10100292</v>
      </c>
      <c r="B311" s="112" t="s">
        <v>1501</v>
      </c>
      <c r="C311" s="148">
        <v>292</v>
      </c>
      <c r="D311" s="113"/>
      <c r="E311" s="113"/>
      <c r="F311" s="114"/>
    </row>
    <row r="312" spans="1:6">
      <c r="A312" s="111">
        <v>10100293</v>
      </c>
      <c r="B312" s="112" t="s">
        <v>368</v>
      </c>
      <c r="C312" s="148">
        <v>293</v>
      </c>
      <c r="D312" s="113"/>
      <c r="E312" s="113"/>
      <c r="F312" s="114"/>
    </row>
    <row r="313" spans="1:6" ht="25.5">
      <c r="A313" s="111">
        <v>10100294</v>
      </c>
      <c r="B313" s="112" t="s">
        <v>1504</v>
      </c>
      <c r="C313" s="148">
        <v>294</v>
      </c>
      <c r="D313" s="113"/>
      <c r="E313" s="113"/>
      <c r="F313" s="114"/>
    </row>
    <row r="314" spans="1:6" ht="25.5">
      <c r="A314" s="111">
        <v>10100295</v>
      </c>
      <c r="B314" s="112" t="s">
        <v>1506</v>
      </c>
      <c r="C314" s="148">
        <v>295</v>
      </c>
      <c r="D314" s="113"/>
      <c r="E314" s="113"/>
      <c r="F314" s="114"/>
    </row>
    <row r="315" spans="1:6" ht="25.5">
      <c r="A315" s="111">
        <v>10100296</v>
      </c>
      <c r="B315" s="112" t="s">
        <v>1508</v>
      </c>
      <c r="C315" s="148">
        <v>296</v>
      </c>
      <c r="D315" s="113"/>
      <c r="E315" s="113"/>
      <c r="F315" s="114"/>
    </row>
    <row r="316" spans="1:6">
      <c r="A316" s="111">
        <v>10100297</v>
      </c>
      <c r="B316" s="112" t="s">
        <v>369</v>
      </c>
      <c r="C316" s="148">
        <v>297</v>
      </c>
      <c r="D316" s="113"/>
      <c r="E316" s="113"/>
      <c r="F316" s="114"/>
    </row>
    <row r="317" spans="1:6">
      <c r="A317" s="111">
        <v>10100298</v>
      </c>
      <c r="B317" s="112" t="s">
        <v>370</v>
      </c>
      <c r="C317" s="148">
        <v>298</v>
      </c>
      <c r="D317" s="113"/>
      <c r="E317" s="113"/>
      <c r="F317" s="114"/>
    </row>
    <row r="318" spans="1:6">
      <c r="A318" s="111">
        <v>10100299</v>
      </c>
      <c r="B318" s="112" t="s">
        <v>371</v>
      </c>
      <c r="C318" s="148">
        <v>299</v>
      </c>
      <c r="D318" s="113"/>
      <c r="E318" s="113"/>
      <c r="F318" s="114"/>
    </row>
    <row r="319" spans="1:6">
      <c r="A319" s="111">
        <v>10100301</v>
      </c>
      <c r="B319" s="112" t="s">
        <v>372</v>
      </c>
      <c r="C319" s="148">
        <v>301</v>
      </c>
      <c r="D319" s="113"/>
      <c r="E319" s="113"/>
      <c r="F319" s="114"/>
    </row>
    <row r="320" spans="1:6" ht="25.5">
      <c r="A320" s="111">
        <v>10100303</v>
      </c>
      <c r="B320" s="112" t="s">
        <v>1516</v>
      </c>
      <c r="C320" s="148">
        <v>303</v>
      </c>
      <c r="D320" s="113"/>
      <c r="E320" s="113"/>
      <c r="F320" s="114"/>
    </row>
    <row r="321" spans="1:6" ht="25.5">
      <c r="A321" s="111">
        <v>10100304</v>
      </c>
      <c r="B321" s="112" t="s">
        <v>373</v>
      </c>
      <c r="C321" s="148">
        <v>304</v>
      </c>
      <c r="D321" s="113"/>
      <c r="E321" s="113"/>
      <c r="F321" s="114"/>
    </row>
    <row r="322" spans="1:6" ht="25.5">
      <c r="A322" s="111">
        <v>10100305</v>
      </c>
      <c r="B322" s="112" t="s">
        <v>374</v>
      </c>
      <c r="C322" s="148">
        <v>305</v>
      </c>
      <c r="D322" s="113"/>
      <c r="E322" s="113"/>
      <c r="F322" s="114"/>
    </row>
    <row r="323" spans="1:6" ht="25.5">
      <c r="A323" s="111">
        <v>10200001</v>
      </c>
      <c r="B323" s="112" t="s">
        <v>1261</v>
      </c>
      <c r="C323" s="148">
        <v>1</v>
      </c>
      <c r="D323" s="113"/>
      <c r="E323" s="113"/>
      <c r="F323" s="114">
        <f t="shared" ref="F323:F354" si="7">D323-E323</f>
        <v>0</v>
      </c>
    </row>
    <row r="324" spans="1:6" ht="25.5">
      <c r="A324" s="111">
        <v>10200006</v>
      </c>
      <c r="B324" s="112" t="s">
        <v>1263</v>
      </c>
      <c r="C324" s="148">
        <v>6</v>
      </c>
      <c r="D324" s="113"/>
      <c r="E324" s="113"/>
      <c r="F324" s="114">
        <f t="shared" si="7"/>
        <v>0</v>
      </c>
    </row>
    <row r="325" spans="1:6">
      <c r="A325" s="111">
        <v>10200007</v>
      </c>
      <c r="B325" s="112" t="s">
        <v>1264</v>
      </c>
      <c r="C325" s="148">
        <v>7</v>
      </c>
      <c r="D325" s="113"/>
      <c r="E325" s="113"/>
      <c r="F325" s="114">
        <f t="shared" si="7"/>
        <v>0</v>
      </c>
    </row>
    <row r="326" spans="1:6" ht="25.5">
      <c r="A326" s="111">
        <v>10200008</v>
      </c>
      <c r="B326" s="112" t="s">
        <v>1265</v>
      </c>
      <c r="C326" s="148">
        <v>8</v>
      </c>
      <c r="D326" s="113"/>
      <c r="E326" s="113"/>
      <c r="F326" s="114">
        <f t="shared" si="7"/>
        <v>0</v>
      </c>
    </row>
    <row r="327" spans="1:6" ht="38.25">
      <c r="A327" s="111">
        <v>10200009</v>
      </c>
      <c r="B327" s="112" t="s">
        <v>1267</v>
      </c>
      <c r="C327" s="148">
        <v>9</v>
      </c>
      <c r="D327" s="113"/>
      <c r="E327" s="113"/>
      <c r="F327" s="114">
        <f t="shared" si="7"/>
        <v>0</v>
      </c>
    </row>
    <row r="328" spans="1:6" ht="25.5">
      <c r="A328" s="111">
        <v>10200010</v>
      </c>
      <c r="B328" s="112" t="s">
        <v>1268</v>
      </c>
      <c r="C328" s="148">
        <v>10</v>
      </c>
      <c r="D328" s="113"/>
      <c r="E328" s="113"/>
      <c r="F328" s="114">
        <f t="shared" si="7"/>
        <v>0</v>
      </c>
    </row>
    <row r="329" spans="1:6" ht="25.5">
      <c r="A329" s="111">
        <v>10200015</v>
      </c>
      <c r="B329" s="112" t="s">
        <v>1269</v>
      </c>
      <c r="C329" s="148">
        <v>15</v>
      </c>
      <c r="D329" s="113"/>
      <c r="E329" s="113"/>
      <c r="F329" s="114">
        <f t="shared" si="7"/>
        <v>0</v>
      </c>
    </row>
    <row r="330" spans="1:6" ht="25.5">
      <c r="A330" s="111">
        <v>10200017</v>
      </c>
      <c r="B330" s="112" t="s">
        <v>1271</v>
      </c>
      <c r="C330" s="148">
        <v>17</v>
      </c>
      <c r="D330" s="113"/>
      <c r="E330" s="113"/>
      <c r="F330" s="114">
        <f t="shared" si="7"/>
        <v>0</v>
      </c>
    </row>
    <row r="331" spans="1:6" ht="25.5">
      <c r="A331" s="111">
        <v>10200018</v>
      </c>
      <c r="B331" s="112" t="s">
        <v>1272</v>
      </c>
      <c r="C331" s="148">
        <v>18</v>
      </c>
      <c r="D331" s="113"/>
      <c r="E331" s="113"/>
      <c r="F331" s="114">
        <f t="shared" si="7"/>
        <v>0</v>
      </c>
    </row>
    <row r="332" spans="1:6" ht="25.5">
      <c r="A332" s="111">
        <v>10200019</v>
      </c>
      <c r="B332" s="112" t="s">
        <v>1273</v>
      </c>
      <c r="C332" s="148">
        <v>19</v>
      </c>
      <c r="D332" s="113"/>
      <c r="E332" s="113"/>
      <c r="F332" s="114">
        <f t="shared" si="7"/>
        <v>0</v>
      </c>
    </row>
    <row r="333" spans="1:6" ht="25.5">
      <c r="A333" s="111">
        <v>10200020</v>
      </c>
      <c r="B333" s="112" t="s">
        <v>1274</v>
      </c>
      <c r="C333" s="148">
        <v>20</v>
      </c>
      <c r="D333" s="113"/>
      <c r="E333" s="113"/>
      <c r="F333" s="114">
        <f t="shared" si="7"/>
        <v>0</v>
      </c>
    </row>
    <row r="334" spans="1:6" ht="25.5">
      <c r="A334" s="111">
        <v>10200021</v>
      </c>
      <c r="B334" s="112" t="s">
        <v>1275</v>
      </c>
      <c r="C334" s="148">
        <v>21</v>
      </c>
      <c r="D334" s="113"/>
      <c r="E334" s="113"/>
      <c r="F334" s="114">
        <f t="shared" si="7"/>
        <v>0</v>
      </c>
    </row>
    <row r="335" spans="1:6">
      <c r="A335" s="111">
        <v>10200022</v>
      </c>
      <c r="B335" s="112" t="s">
        <v>1277</v>
      </c>
      <c r="C335" s="148">
        <v>22</v>
      </c>
      <c r="D335" s="113"/>
      <c r="E335" s="113"/>
      <c r="F335" s="114">
        <f t="shared" si="7"/>
        <v>0</v>
      </c>
    </row>
    <row r="336" spans="1:6">
      <c r="A336" s="111">
        <v>10200023</v>
      </c>
      <c r="B336" s="112" t="s">
        <v>1279</v>
      </c>
      <c r="C336" s="148">
        <v>23</v>
      </c>
      <c r="D336" s="113"/>
      <c r="E336" s="113"/>
      <c r="F336" s="114">
        <f t="shared" si="7"/>
        <v>0</v>
      </c>
    </row>
    <row r="337" spans="1:6">
      <c r="A337" s="111">
        <v>10200024</v>
      </c>
      <c r="B337" s="112" t="s">
        <v>1281</v>
      </c>
      <c r="C337" s="148">
        <v>24</v>
      </c>
      <c r="D337" s="113"/>
      <c r="E337" s="113"/>
      <c r="F337" s="114">
        <f t="shared" si="7"/>
        <v>0</v>
      </c>
    </row>
    <row r="338" spans="1:6" ht="25.5">
      <c r="A338" s="111">
        <v>10200025</v>
      </c>
      <c r="B338" s="112" t="s">
        <v>1282</v>
      </c>
      <c r="C338" s="148">
        <v>25</v>
      </c>
      <c r="D338" s="113"/>
      <c r="E338" s="113"/>
      <c r="F338" s="114">
        <f t="shared" si="7"/>
        <v>0</v>
      </c>
    </row>
    <row r="339" spans="1:6" ht="25.5">
      <c r="A339" s="111">
        <v>10200026</v>
      </c>
      <c r="B339" s="112" t="s">
        <v>1283</v>
      </c>
      <c r="C339" s="148">
        <v>26</v>
      </c>
      <c r="D339" s="113"/>
      <c r="E339" s="113"/>
      <c r="F339" s="114">
        <f t="shared" si="7"/>
        <v>0</v>
      </c>
    </row>
    <row r="340" spans="1:6">
      <c r="A340" s="111">
        <v>10200027</v>
      </c>
      <c r="B340" s="112" t="s">
        <v>1284</v>
      </c>
      <c r="C340" s="148">
        <v>27</v>
      </c>
      <c r="D340" s="113"/>
      <c r="E340" s="113"/>
      <c r="F340" s="114">
        <f t="shared" si="7"/>
        <v>0</v>
      </c>
    </row>
    <row r="341" spans="1:6">
      <c r="A341" s="111">
        <v>10200028</v>
      </c>
      <c r="B341" s="112" t="s">
        <v>1285</v>
      </c>
      <c r="C341" s="148">
        <v>28</v>
      </c>
      <c r="D341" s="113"/>
      <c r="E341" s="113"/>
      <c r="F341" s="114">
        <f t="shared" si="7"/>
        <v>0</v>
      </c>
    </row>
    <row r="342" spans="1:6" ht="25.5">
      <c r="A342" s="111">
        <v>10200030</v>
      </c>
      <c r="B342" s="112" t="s">
        <v>1287</v>
      </c>
      <c r="C342" s="148">
        <v>30</v>
      </c>
      <c r="D342" s="113"/>
      <c r="E342" s="113"/>
      <c r="F342" s="114">
        <f t="shared" si="7"/>
        <v>0</v>
      </c>
    </row>
    <row r="343" spans="1:6" ht="25.5">
      <c r="A343" s="111">
        <v>10200031</v>
      </c>
      <c r="B343" s="112" t="s">
        <v>1289</v>
      </c>
      <c r="C343" s="148">
        <v>31</v>
      </c>
      <c r="D343" s="113"/>
      <c r="E343" s="113"/>
      <c r="F343" s="114">
        <f t="shared" si="7"/>
        <v>0</v>
      </c>
    </row>
    <row r="344" spans="1:6" ht="38.25">
      <c r="A344" s="111">
        <v>10200032</v>
      </c>
      <c r="B344" s="112" t="s">
        <v>1291</v>
      </c>
      <c r="C344" s="148">
        <v>32</v>
      </c>
      <c r="D344" s="113"/>
      <c r="E344" s="113"/>
      <c r="F344" s="114">
        <f t="shared" si="7"/>
        <v>0</v>
      </c>
    </row>
    <row r="345" spans="1:6" ht="38.25">
      <c r="A345" s="111">
        <v>10200033</v>
      </c>
      <c r="B345" s="112" t="s">
        <v>1293</v>
      </c>
      <c r="C345" s="148">
        <v>33</v>
      </c>
      <c r="D345" s="113"/>
      <c r="E345" s="113"/>
      <c r="F345" s="114">
        <f t="shared" si="7"/>
        <v>0</v>
      </c>
    </row>
    <row r="346" spans="1:6">
      <c r="A346" s="111">
        <v>10200051</v>
      </c>
      <c r="B346" s="112" t="s">
        <v>1302</v>
      </c>
      <c r="C346" s="148">
        <v>51</v>
      </c>
      <c r="D346" s="113"/>
      <c r="E346" s="113"/>
      <c r="F346" s="114">
        <f t="shared" si="7"/>
        <v>0</v>
      </c>
    </row>
    <row r="347" spans="1:6">
      <c r="A347" s="111">
        <v>10200052</v>
      </c>
      <c r="B347" s="112" t="s">
        <v>1303</v>
      </c>
      <c r="C347" s="148">
        <v>52</v>
      </c>
      <c r="D347" s="113"/>
      <c r="E347" s="113"/>
      <c r="F347" s="114">
        <f t="shared" si="7"/>
        <v>0</v>
      </c>
    </row>
    <row r="348" spans="1:6" ht="25.5">
      <c r="A348" s="111">
        <v>10200053</v>
      </c>
      <c r="B348" s="112" t="s">
        <v>1305</v>
      </c>
      <c r="C348" s="148">
        <v>53</v>
      </c>
      <c r="D348" s="113"/>
      <c r="E348" s="113"/>
      <c r="F348" s="114">
        <f t="shared" si="7"/>
        <v>0</v>
      </c>
    </row>
    <row r="349" spans="1:6" ht="25.5">
      <c r="A349" s="111">
        <v>10200054</v>
      </c>
      <c r="B349" s="112" t="s">
        <v>1307</v>
      </c>
      <c r="C349" s="148">
        <v>54</v>
      </c>
      <c r="D349" s="113"/>
      <c r="E349" s="113"/>
      <c r="F349" s="114">
        <f t="shared" si="7"/>
        <v>0</v>
      </c>
    </row>
    <row r="350" spans="1:6" ht="25.5">
      <c r="A350" s="111">
        <v>10200055</v>
      </c>
      <c r="B350" s="112" t="s">
        <v>1308</v>
      </c>
      <c r="C350" s="148">
        <v>55</v>
      </c>
      <c r="D350" s="113"/>
      <c r="E350" s="113"/>
      <c r="F350" s="114">
        <f t="shared" si="7"/>
        <v>0</v>
      </c>
    </row>
    <row r="351" spans="1:6">
      <c r="A351" s="111">
        <v>10200056</v>
      </c>
      <c r="B351" s="112" t="s">
        <v>1309</v>
      </c>
      <c r="C351" s="148">
        <v>56</v>
      </c>
      <c r="D351" s="113"/>
      <c r="E351" s="113"/>
      <c r="F351" s="114">
        <f t="shared" si="7"/>
        <v>0</v>
      </c>
    </row>
    <row r="352" spans="1:6">
      <c r="A352" s="111">
        <v>10200057</v>
      </c>
      <c r="B352" s="112" t="s">
        <v>1310</v>
      </c>
      <c r="C352" s="148">
        <v>57</v>
      </c>
      <c r="D352" s="113"/>
      <c r="E352" s="113"/>
      <c r="F352" s="114">
        <f t="shared" si="7"/>
        <v>0</v>
      </c>
    </row>
    <row r="353" spans="1:6" ht="25.5">
      <c r="A353" s="111">
        <v>10200058</v>
      </c>
      <c r="B353" s="112" t="s">
        <v>1311</v>
      </c>
      <c r="C353" s="148">
        <v>58</v>
      </c>
      <c r="D353" s="113"/>
      <c r="E353" s="113"/>
      <c r="F353" s="114">
        <f t="shared" si="7"/>
        <v>0</v>
      </c>
    </row>
    <row r="354" spans="1:6">
      <c r="A354" s="111">
        <v>10200059</v>
      </c>
      <c r="B354" s="112" t="s">
        <v>1312</v>
      </c>
      <c r="C354" s="148">
        <v>59</v>
      </c>
      <c r="D354" s="113"/>
      <c r="E354" s="113"/>
      <c r="F354" s="114">
        <f t="shared" si="7"/>
        <v>0</v>
      </c>
    </row>
    <row r="355" spans="1:6">
      <c r="A355" s="111">
        <v>10200060</v>
      </c>
      <c r="B355" s="112" t="s">
        <v>1313</v>
      </c>
      <c r="C355" s="148">
        <v>60</v>
      </c>
      <c r="D355" s="113"/>
      <c r="E355" s="113"/>
      <c r="F355" s="114">
        <f t="shared" ref="F355:F386" si="8">D355-E355</f>
        <v>0</v>
      </c>
    </row>
    <row r="356" spans="1:6" ht="25.5">
      <c r="A356" s="111">
        <v>10200061</v>
      </c>
      <c r="B356" s="112" t="s">
        <v>1314</v>
      </c>
      <c r="C356" s="148">
        <v>61</v>
      </c>
      <c r="D356" s="113"/>
      <c r="E356" s="113"/>
      <c r="F356" s="114">
        <f t="shared" si="8"/>
        <v>0</v>
      </c>
    </row>
    <row r="357" spans="1:6" ht="25.5">
      <c r="A357" s="111">
        <v>10200062</v>
      </c>
      <c r="B357" s="112" t="s">
        <v>1315</v>
      </c>
      <c r="C357" s="148">
        <v>62</v>
      </c>
      <c r="D357" s="113"/>
      <c r="E357" s="113"/>
      <c r="F357" s="114">
        <f t="shared" si="8"/>
        <v>0</v>
      </c>
    </row>
    <row r="358" spans="1:6" ht="25.5">
      <c r="A358" s="111">
        <v>10200063</v>
      </c>
      <c r="B358" s="112" t="s">
        <v>1316</v>
      </c>
      <c r="C358" s="148">
        <v>63</v>
      </c>
      <c r="D358" s="113"/>
      <c r="E358" s="113"/>
      <c r="F358" s="114">
        <f t="shared" si="8"/>
        <v>0</v>
      </c>
    </row>
    <row r="359" spans="1:6" ht="25.5">
      <c r="A359" s="111">
        <v>10200064</v>
      </c>
      <c r="B359" s="112" t="s">
        <v>1317</v>
      </c>
      <c r="C359" s="148">
        <v>64</v>
      </c>
      <c r="D359" s="113"/>
      <c r="E359" s="113"/>
      <c r="F359" s="114">
        <f t="shared" si="8"/>
        <v>0</v>
      </c>
    </row>
    <row r="360" spans="1:6" ht="25.5">
      <c r="A360" s="111">
        <v>10200065</v>
      </c>
      <c r="B360" s="112" t="s">
        <v>1319</v>
      </c>
      <c r="C360" s="148">
        <v>65</v>
      </c>
      <c r="D360" s="113"/>
      <c r="E360" s="113"/>
      <c r="F360" s="114">
        <f t="shared" si="8"/>
        <v>0</v>
      </c>
    </row>
    <row r="361" spans="1:6">
      <c r="A361" s="111">
        <v>10200066</v>
      </c>
      <c r="B361" s="112" t="s">
        <v>1320</v>
      </c>
      <c r="C361" s="148">
        <v>66</v>
      </c>
      <c r="D361" s="113"/>
      <c r="E361" s="113"/>
      <c r="F361" s="114">
        <f t="shared" si="8"/>
        <v>0</v>
      </c>
    </row>
    <row r="362" spans="1:6" ht="25.5">
      <c r="A362" s="111">
        <v>10200067</v>
      </c>
      <c r="B362" s="112" t="s">
        <v>1322</v>
      </c>
      <c r="C362" s="148">
        <v>67</v>
      </c>
      <c r="D362" s="113"/>
      <c r="E362" s="113"/>
      <c r="F362" s="114">
        <f t="shared" si="8"/>
        <v>0</v>
      </c>
    </row>
    <row r="363" spans="1:6" ht="25.5">
      <c r="A363" s="111">
        <v>10200068</v>
      </c>
      <c r="B363" s="112" t="s">
        <v>1324</v>
      </c>
      <c r="C363" s="148">
        <v>68</v>
      </c>
      <c r="D363" s="113"/>
      <c r="E363" s="113"/>
      <c r="F363" s="114">
        <f t="shared" si="8"/>
        <v>0</v>
      </c>
    </row>
    <row r="364" spans="1:6" ht="25.5">
      <c r="A364" s="111">
        <v>10200070</v>
      </c>
      <c r="B364" s="112" t="s">
        <v>1327</v>
      </c>
      <c r="C364" s="148">
        <v>70</v>
      </c>
      <c r="D364" s="113"/>
      <c r="E364" s="113"/>
      <c r="F364" s="114">
        <f t="shared" si="8"/>
        <v>0</v>
      </c>
    </row>
    <row r="365" spans="1:6" ht="25.5">
      <c r="A365" s="111">
        <v>10200071</v>
      </c>
      <c r="B365" s="112" t="s">
        <v>1329</v>
      </c>
      <c r="C365" s="148">
        <v>71</v>
      </c>
      <c r="D365" s="113"/>
      <c r="E365" s="113"/>
      <c r="F365" s="114">
        <f t="shared" si="8"/>
        <v>0</v>
      </c>
    </row>
    <row r="366" spans="1:6" ht="25.5">
      <c r="A366" s="111">
        <v>10200072</v>
      </c>
      <c r="B366" s="112" t="s">
        <v>1331</v>
      </c>
      <c r="C366" s="148">
        <v>72</v>
      </c>
      <c r="D366" s="113"/>
      <c r="E366" s="113"/>
      <c r="F366" s="114">
        <f t="shared" si="8"/>
        <v>0</v>
      </c>
    </row>
    <row r="367" spans="1:6" ht="25.5">
      <c r="A367" s="111">
        <v>10200073</v>
      </c>
      <c r="B367" s="112" t="s">
        <v>1333</v>
      </c>
      <c r="C367" s="148">
        <v>73</v>
      </c>
      <c r="D367" s="113"/>
      <c r="E367" s="113"/>
      <c r="F367" s="114">
        <f t="shared" si="8"/>
        <v>0</v>
      </c>
    </row>
    <row r="368" spans="1:6" ht="25.5">
      <c r="A368" s="111">
        <v>10200077</v>
      </c>
      <c r="B368" s="112" t="s">
        <v>1334</v>
      </c>
      <c r="C368" s="148">
        <v>77</v>
      </c>
      <c r="D368" s="113"/>
      <c r="E368" s="113"/>
      <c r="F368" s="114">
        <f t="shared" si="8"/>
        <v>0</v>
      </c>
    </row>
    <row r="369" spans="1:6" ht="25.5">
      <c r="A369" s="111">
        <v>10200078</v>
      </c>
      <c r="B369" s="112" t="s">
        <v>1335</v>
      </c>
      <c r="C369" s="148">
        <v>78</v>
      </c>
      <c r="D369" s="113"/>
      <c r="E369" s="113"/>
      <c r="F369" s="114">
        <f t="shared" si="8"/>
        <v>0</v>
      </c>
    </row>
    <row r="370" spans="1:6" ht="25.5">
      <c r="A370" s="111">
        <v>10200079</v>
      </c>
      <c r="B370" s="112" t="s">
        <v>1336</v>
      </c>
      <c r="C370" s="148">
        <v>79</v>
      </c>
      <c r="D370" s="113"/>
      <c r="E370" s="113"/>
      <c r="F370" s="114">
        <f t="shared" si="8"/>
        <v>0</v>
      </c>
    </row>
    <row r="371" spans="1:6" ht="25.5">
      <c r="A371" s="111">
        <v>10200080</v>
      </c>
      <c r="B371" s="112" t="s">
        <v>1337</v>
      </c>
      <c r="C371" s="148">
        <v>80</v>
      </c>
      <c r="D371" s="113"/>
      <c r="E371" s="113"/>
      <c r="F371" s="114">
        <f t="shared" si="8"/>
        <v>0</v>
      </c>
    </row>
    <row r="372" spans="1:6" ht="25.5">
      <c r="A372" s="111">
        <v>10200081</v>
      </c>
      <c r="B372" s="112" t="s">
        <v>1339</v>
      </c>
      <c r="C372" s="148">
        <v>81</v>
      </c>
      <c r="D372" s="113"/>
      <c r="E372" s="113"/>
      <c r="F372" s="114">
        <f t="shared" si="8"/>
        <v>0</v>
      </c>
    </row>
    <row r="373" spans="1:6" ht="25.5">
      <c r="A373" s="111">
        <v>10200082</v>
      </c>
      <c r="B373" s="112" t="s">
        <v>1341</v>
      </c>
      <c r="C373" s="148">
        <v>82</v>
      </c>
      <c r="D373" s="113"/>
      <c r="E373" s="113"/>
      <c r="F373" s="114">
        <f t="shared" si="8"/>
        <v>0</v>
      </c>
    </row>
    <row r="374" spans="1:6" ht="25.5">
      <c r="A374" s="111">
        <v>10200083</v>
      </c>
      <c r="B374" s="112" t="s">
        <v>1342</v>
      </c>
      <c r="C374" s="148">
        <v>83</v>
      </c>
      <c r="D374" s="113"/>
      <c r="E374" s="113"/>
      <c r="F374" s="114">
        <f t="shared" si="8"/>
        <v>0</v>
      </c>
    </row>
    <row r="375" spans="1:6" ht="25.5">
      <c r="A375" s="111">
        <v>10200085</v>
      </c>
      <c r="B375" s="112" t="s">
        <v>1344</v>
      </c>
      <c r="C375" s="148">
        <v>85</v>
      </c>
      <c r="D375" s="113"/>
      <c r="E375" s="113"/>
      <c r="F375" s="114">
        <f t="shared" si="8"/>
        <v>0</v>
      </c>
    </row>
    <row r="376" spans="1:6" ht="25.5">
      <c r="A376" s="111">
        <v>10200086</v>
      </c>
      <c r="B376" s="112" t="s">
        <v>1345</v>
      </c>
      <c r="C376" s="148">
        <v>86</v>
      </c>
      <c r="D376" s="113"/>
      <c r="E376" s="113"/>
      <c r="F376" s="114">
        <f t="shared" si="8"/>
        <v>0</v>
      </c>
    </row>
    <row r="377" spans="1:6" ht="25.5">
      <c r="A377" s="111">
        <v>10200087</v>
      </c>
      <c r="B377" s="112" t="s">
        <v>1346</v>
      </c>
      <c r="C377" s="148">
        <v>87</v>
      </c>
      <c r="D377" s="113"/>
      <c r="E377" s="113"/>
      <c r="F377" s="114">
        <f t="shared" si="8"/>
        <v>0</v>
      </c>
    </row>
    <row r="378" spans="1:6">
      <c r="A378" s="111">
        <v>10200088</v>
      </c>
      <c r="B378" s="112" t="s">
        <v>1347</v>
      </c>
      <c r="C378" s="148">
        <v>88</v>
      </c>
      <c r="D378" s="113"/>
      <c r="E378" s="113"/>
      <c r="F378" s="114">
        <f t="shared" si="8"/>
        <v>0</v>
      </c>
    </row>
    <row r="379" spans="1:6">
      <c r="A379" s="111">
        <v>10200089</v>
      </c>
      <c r="B379" s="112" t="s">
        <v>1349</v>
      </c>
      <c r="C379" s="148">
        <v>89</v>
      </c>
      <c r="D379" s="113"/>
      <c r="E379" s="113"/>
      <c r="F379" s="114">
        <f t="shared" si="8"/>
        <v>0</v>
      </c>
    </row>
    <row r="380" spans="1:6">
      <c r="A380" s="111">
        <v>10200090</v>
      </c>
      <c r="B380" s="112" t="s">
        <v>1351</v>
      </c>
      <c r="C380" s="148">
        <v>90</v>
      </c>
      <c r="D380" s="113"/>
      <c r="E380" s="113"/>
      <c r="F380" s="114">
        <f t="shared" si="8"/>
        <v>0</v>
      </c>
    </row>
    <row r="381" spans="1:6" ht="25.5">
      <c r="A381" s="111">
        <v>10200092</v>
      </c>
      <c r="B381" s="112" t="s">
        <v>1353</v>
      </c>
      <c r="C381" s="148">
        <v>92</v>
      </c>
      <c r="D381" s="113"/>
      <c r="E381" s="113"/>
      <c r="F381" s="114">
        <f t="shared" si="8"/>
        <v>0</v>
      </c>
    </row>
    <row r="382" spans="1:6" ht="25.5">
      <c r="A382" s="111">
        <v>10200093</v>
      </c>
      <c r="B382" s="112" t="s">
        <v>1355</v>
      </c>
      <c r="C382" s="148">
        <v>93</v>
      </c>
      <c r="D382" s="113"/>
      <c r="E382" s="113"/>
      <c r="F382" s="114">
        <f t="shared" si="8"/>
        <v>0</v>
      </c>
    </row>
    <row r="383" spans="1:6" ht="25.5">
      <c r="A383" s="111">
        <v>10200094</v>
      </c>
      <c r="B383" s="112" t="s">
        <v>1357</v>
      </c>
      <c r="C383" s="148">
        <v>94</v>
      </c>
      <c r="D383" s="113"/>
      <c r="E383" s="113"/>
      <c r="F383" s="114">
        <f t="shared" si="8"/>
        <v>0</v>
      </c>
    </row>
    <row r="384" spans="1:6" ht="25.5">
      <c r="A384" s="111">
        <v>10200095</v>
      </c>
      <c r="B384" s="112" t="s">
        <v>1359</v>
      </c>
      <c r="C384" s="148">
        <v>95</v>
      </c>
      <c r="D384" s="113"/>
      <c r="E384" s="113"/>
      <c r="F384" s="114">
        <f t="shared" si="8"/>
        <v>0</v>
      </c>
    </row>
    <row r="385" spans="1:6">
      <c r="A385" s="111">
        <v>10200096</v>
      </c>
      <c r="B385" s="112" t="s">
        <v>1360</v>
      </c>
      <c r="C385" s="148">
        <v>96</v>
      </c>
      <c r="D385" s="113"/>
      <c r="E385" s="113"/>
      <c r="F385" s="114">
        <f t="shared" si="8"/>
        <v>0</v>
      </c>
    </row>
    <row r="386" spans="1:6" ht="25.5">
      <c r="A386" s="111">
        <v>10200098</v>
      </c>
      <c r="B386" s="112" t="s">
        <v>1361</v>
      </c>
      <c r="C386" s="148">
        <v>98</v>
      </c>
      <c r="D386" s="113"/>
      <c r="E386" s="113"/>
      <c r="F386" s="114">
        <f t="shared" si="8"/>
        <v>0</v>
      </c>
    </row>
    <row r="387" spans="1:6" ht="25.5">
      <c r="A387" s="111">
        <v>10200104</v>
      </c>
      <c r="B387" s="112" t="s">
        <v>1362</v>
      </c>
      <c r="C387" s="148">
        <v>104</v>
      </c>
      <c r="D387" s="113"/>
      <c r="E387" s="113"/>
      <c r="F387" s="114">
        <f t="shared" ref="F387:F418" si="9">D387-E387</f>
        <v>0</v>
      </c>
    </row>
    <row r="388" spans="1:6" ht="25.5">
      <c r="A388" s="111">
        <v>10200105</v>
      </c>
      <c r="B388" s="112" t="s">
        <v>1363</v>
      </c>
      <c r="C388" s="148">
        <v>105</v>
      </c>
      <c r="D388" s="113"/>
      <c r="E388" s="113"/>
      <c r="F388" s="114">
        <f t="shared" si="9"/>
        <v>0</v>
      </c>
    </row>
    <row r="389" spans="1:6" ht="25.5">
      <c r="A389" s="111">
        <v>10200106</v>
      </c>
      <c r="B389" s="112" t="s">
        <v>1364</v>
      </c>
      <c r="C389" s="148">
        <v>106</v>
      </c>
      <c r="D389" s="113"/>
      <c r="E389" s="113"/>
      <c r="F389" s="114">
        <f t="shared" si="9"/>
        <v>0</v>
      </c>
    </row>
    <row r="390" spans="1:6" ht="38.25">
      <c r="A390" s="111">
        <v>10200107</v>
      </c>
      <c r="B390" s="112" t="s">
        <v>1365</v>
      </c>
      <c r="C390" s="148">
        <v>107</v>
      </c>
      <c r="D390" s="113"/>
      <c r="E390" s="113"/>
      <c r="F390" s="114">
        <f t="shared" si="9"/>
        <v>0</v>
      </c>
    </row>
    <row r="391" spans="1:6" ht="25.5">
      <c r="A391" s="111">
        <v>10200108</v>
      </c>
      <c r="B391" s="112" t="s">
        <v>1367</v>
      </c>
      <c r="C391" s="148">
        <v>108</v>
      </c>
      <c r="D391" s="113"/>
      <c r="E391" s="113"/>
      <c r="F391" s="114">
        <f t="shared" si="9"/>
        <v>0</v>
      </c>
    </row>
    <row r="392" spans="1:6" ht="25.5">
      <c r="A392" s="111">
        <v>10200109</v>
      </c>
      <c r="B392" s="112" t="s">
        <v>1368</v>
      </c>
      <c r="C392" s="148">
        <v>109</v>
      </c>
      <c r="D392" s="113"/>
      <c r="E392" s="113"/>
      <c r="F392" s="114">
        <f t="shared" si="9"/>
        <v>0</v>
      </c>
    </row>
    <row r="393" spans="1:6" ht="25.5">
      <c r="A393" s="111">
        <v>10200110</v>
      </c>
      <c r="B393" s="112" t="s">
        <v>1369</v>
      </c>
      <c r="C393" s="148">
        <v>110</v>
      </c>
      <c r="D393" s="113"/>
      <c r="E393" s="113"/>
      <c r="F393" s="114">
        <f t="shared" si="9"/>
        <v>0</v>
      </c>
    </row>
    <row r="394" spans="1:6" ht="25.5">
      <c r="A394" s="111">
        <v>10200111</v>
      </c>
      <c r="B394" s="112" t="s">
        <v>1370</v>
      </c>
      <c r="C394" s="148">
        <v>111</v>
      </c>
      <c r="D394" s="113"/>
      <c r="E394" s="113"/>
      <c r="F394" s="114">
        <f t="shared" si="9"/>
        <v>0</v>
      </c>
    </row>
    <row r="395" spans="1:6">
      <c r="A395" s="111">
        <v>10200112</v>
      </c>
      <c r="B395" s="112" t="s">
        <v>1371</v>
      </c>
      <c r="C395" s="148">
        <v>112</v>
      </c>
      <c r="D395" s="113"/>
      <c r="E395" s="113"/>
      <c r="F395" s="114">
        <f t="shared" si="9"/>
        <v>0</v>
      </c>
    </row>
    <row r="396" spans="1:6" ht="25.5">
      <c r="A396" s="111">
        <v>10200113</v>
      </c>
      <c r="B396" s="112" t="s">
        <v>1373</v>
      </c>
      <c r="C396" s="148">
        <v>113</v>
      </c>
      <c r="D396" s="113"/>
      <c r="E396" s="113"/>
      <c r="F396" s="114">
        <f t="shared" si="9"/>
        <v>0</v>
      </c>
    </row>
    <row r="397" spans="1:6">
      <c r="A397" s="111">
        <v>10200114</v>
      </c>
      <c r="B397" s="112" t="s">
        <v>1374</v>
      </c>
      <c r="C397" s="148">
        <v>114</v>
      </c>
      <c r="D397" s="113"/>
      <c r="E397" s="113"/>
      <c r="F397" s="114">
        <f t="shared" si="9"/>
        <v>0</v>
      </c>
    </row>
    <row r="398" spans="1:6" ht="25.5">
      <c r="A398" s="111">
        <v>10200136</v>
      </c>
      <c r="B398" s="112" t="s">
        <v>1391</v>
      </c>
      <c r="C398" s="148">
        <v>136</v>
      </c>
      <c r="D398" s="113"/>
      <c r="E398" s="113"/>
      <c r="F398" s="114">
        <f t="shared" si="9"/>
        <v>0</v>
      </c>
    </row>
    <row r="399" spans="1:6" ht="25.5">
      <c r="A399" s="111">
        <v>10200142</v>
      </c>
      <c r="B399" s="112" t="s">
        <v>1393</v>
      </c>
      <c r="C399" s="148">
        <v>142</v>
      </c>
      <c r="D399" s="113"/>
      <c r="E399" s="113"/>
      <c r="F399" s="114">
        <f t="shared" si="9"/>
        <v>0</v>
      </c>
    </row>
    <row r="400" spans="1:6" ht="38.25">
      <c r="A400" s="111">
        <v>10200143</v>
      </c>
      <c r="B400" s="112" t="s">
        <v>1394</v>
      </c>
      <c r="C400" s="148">
        <v>143</v>
      </c>
      <c r="D400" s="113"/>
      <c r="E400" s="113"/>
      <c r="F400" s="114">
        <f t="shared" si="9"/>
        <v>0</v>
      </c>
    </row>
    <row r="401" spans="1:6" ht="38.25">
      <c r="A401" s="111">
        <v>10200144</v>
      </c>
      <c r="B401" s="112" t="s">
        <v>1395</v>
      </c>
      <c r="C401" s="148">
        <v>144</v>
      </c>
      <c r="D401" s="113"/>
      <c r="E401" s="113"/>
      <c r="F401" s="114">
        <f t="shared" si="9"/>
        <v>0</v>
      </c>
    </row>
    <row r="402" spans="1:6" ht="38.25">
      <c r="A402" s="111">
        <v>10200145</v>
      </c>
      <c r="B402" s="112" t="s">
        <v>1396</v>
      </c>
      <c r="C402" s="148">
        <v>145</v>
      </c>
      <c r="D402" s="113"/>
      <c r="E402" s="113"/>
      <c r="F402" s="114">
        <f t="shared" si="9"/>
        <v>0</v>
      </c>
    </row>
    <row r="403" spans="1:6" ht="25.5">
      <c r="A403" s="111">
        <v>10200147</v>
      </c>
      <c r="B403" s="112" t="s">
        <v>1398</v>
      </c>
      <c r="C403" s="148">
        <v>147</v>
      </c>
      <c r="D403" s="113"/>
      <c r="E403" s="113"/>
      <c r="F403" s="114">
        <f t="shared" si="9"/>
        <v>0</v>
      </c>
    </row>
    <row r="404" spans="1:6" ht="25.5">
      <c r="A404" s="111">
        <v>10200148</v>
      </c>
      <c r="B404" s="112" t="s">
        <v>1399</v>
      </c>
      <c r="C404" s="148">
        <v>148</v>
      </c>
      <c r="D404" s="113"/>
      <c r="E404" s="113"/>
      <c r="F404" s="114">
        <f t="shared" si="9"/>
        <v>0</v>
      </c>
    </row>
    <row r="405" spans="1:6" ht="25.5">
      <c r="A405" s="111">
        <v>10200149</v>
      </c>
      <c r="B405" s="112" t="s">
        <v>1400</v>
      </c>
      <c r="C405" s="148">
        <v>149</v>
      </c>
      <c r="D405" s="113"/>
      <c r="E405" s="113"/>
      <c r="F405" s="114">
        <f t="shared" si="9"/>
        <v>0</v>
      </c>
    </row>
    <row r="406" spans="1:6" ht="25.5">
      <c r="A406" s="111">
        <v>10200150</v>
      </c>
      <c r="B406" s="112" t="s">
        <v>1401</v>
      </c>
      <c r="C406" s="148">
        <v>150</v>
      </c>
      <c r="D406" s="113"/>
      <c r="E406" s="113"/>
      <c r="F406" s="114">
        <f t="shared" si="9"/>
        <v>0</v>
      </c>
    </row>
    <row r="407" spans="1:6" ht="25.5">
      <c r="A407" s="111">
        <v>10200151</v>
      </c>
      <c r="B407" s="112" t="s">
        <v>1402</v>
      </c>
      <c r="C407" s="148">
        <v>151</v>
      </c>
      <c r="D407" s="113"/>
      <c r="E407" s="113"/>
      <c r="F407" s="114">
        <f t="shared" si="9"/>
        <v>0</v>
      </c>
    </row>
    <row r="408" spans="1:6">
      <c r="A408" s="111">
        <v>10200152</v>
      </c>
      <c r="B408" s="112" t="s">
        <v>1403</v>
      </c>
      <c r="C408" s="148">
        <v>152</v>
      </c>
      <c r="D408" s="113"/>
      <c r="E408" s="113"/>
      <c r="F408" s="114">
        <f t="shared" si="9"/>
        <v>0</v>
      </c>
    </row>
    <row r="409" spans="1:6" ht="38.25">
      <c r="A409" s="111">
        <v>10200153</v>
      </c>
      <c r="B409" s="112" t="s">
        <v>1404</v>
      </c>
      <c r="C409" s="148">
        <v>153</v>
      </c>
      <c r="D409" s="113"/>
      <c r="E409" s="113"/>
      <c r="F409" s="114">
        <f t="shared" si="9"/>
        <v>0</v>
      </c>
    </row>
    <row r="410" spans="1:6">
      <c r="A410" s="111">
        <v>10200166</v>
      </c>
      <c r="B410" s="112" t="s">
        <v>1412</v>
      </c>
      <c r="C410" s="148">
        <v>166</v>
      </c>
      <c r="D410" s="113"/>
      <c r="E410" s="113"/>
      <c r="F410" s="114">
        <f t="shared" si="9"/>
        <v>0</v>
      </c>
    </row>
    <row r="411" spans="1:6">
      <c r="A411" s="111">
        <v>10200167</v>
      </c>
      <c r="B411" s="112" t="s">
        <v>1413</v>
      </c>
      <c r="C411" s="148">
        <v>167</v>
      </c>
      <c r="D411" s="113"/>
      <c r="E411" s="113"/>
      <c r="F411" s="114">
        <f t="shared" si="9"/>
        <v>0</v>
      </c>
    </row>
    <row r="412" spans="1:6">
      <c r="A412" s="111">
        <v>10200168</v>
      </c>
      <c r="B412" s="112" t="s">
        <v>1414</v>
      </c>
      <c r="C412" s="148">
        <v>168</v>
      </c>
      <c r="D412" s="113"/>
      <c r="E412" s="113"/>
      <c r="F412" s="114">
        <f t="shared" si="9"/>
        <v>0</v>
      </c>
    </row>
    <row r="413" spans="1:6" ht="25.5">
      <c r="A413" s="111">
        <v>10200170</v>
      </c>
      <c r="B413" s="112" t="s">
        <v>1415</v>
      </c>
      <c r="C413" s="148">
        <v>170</v>
      </c>
      <c r="D413" s="113"/>
      <c r="E413" s="113"/>
      <c r="F413" s="114">
        <f t="shared" si="9"/>
        <v>0</v>
      </c>
    </row>
    <row r="414" spans="1:6" ht="25.5">
      <c r="A414" s="111">
        <v>10200171</v>
      </c>
      <c r="B414" s="112" t="s">
        <v>1416</v>
      </c>
      <c r="C414" s="148">
        <v>171</v>
      </c>
      <c r="D414" s="113"/>
      <c r="E414" s="113"/>
      <c r="F414" s="114">
        <f t="shared" si="9"/>
        <v>0</v>
      </c>
    </row>
    <row r="415" spans="1:6" ht="25.5">
      <c r="A415" s="111">
        <v>10200172</v>
      </c>
      <c r="B415" s="112" t="s">
        <v>1417</v>
      </c>
      <c r="C415" s="148">
        <v>172</v>
      </c>
      <c r="D415" s="113"/>
      <c r="E415" s="113"/>
      <c r="F415" s="114">
        <f t="shared" si="9"/>
        <v>0</v>
      </c>
    </row>
    <row r="416" spans="1:6" ht="38.25">
      <c r="A416" s="111">
        <v>10200173</v>
      </c>
      <c r="B416" s="112" t="s">
        <v>1418</v>
      </c>
      <c r="C416" s="148">
        <v>173</v>
      </c>
      <c r="D416" s="113"/>
      <c r="E416" s="113"/>
      <c r="F416" s="114">
        <f t="shared" si="9"/>
        <v>0</v>
      </c>
    </row>
    <row r="417" spans="1:6" ht="38.25">
      <c r="A417" s="111">
        <v>10200174</v>
      </c>
      <c r="B417" s="112" t="s">
        <v>1420</v>
      </c>
      <c r="C417" s="148">
        <v>174</v>
      </c>
      <c r="D417" s="113"/>
      <c r="E417" s="113"/>
      <c r="F417" s="114">
        <f t="shared" si="9"/>
        <v>0</v>
      </c>
    </row>
    <row r="418" spans="1:6" ht="25.5">
      <c r="A418" s="111">
        <v>10200175</v>
      </c>
      <c r="B418" s="112" t="s">
        <v>1422</v>
      </c>
      <c r="C418" s="148">
        <v>175</v>
      </c>
      <c r="D418" s="113"/>
      <c r="E418" s="113"/>
      <c r="F418" s="114">
        <f t="shared" si="9"/>
        <v>0</v>
      </c>
    </row>
    <row r="419" spans="1:6">
      <c r="A419" s="111">
        <v>10200176</v>
      </c>
      <c r="B419" s="112" t="s">
        <v>1423</v>
      </c>
      <c r="C419" s="148">
        <v>176</v>
      </c>
      <c r="D419" s="113"/>
      <c r="E419" s="113"/>
      <c r="F419" s="114">
        <f t="shared" ref="F419:F425" si="10">D419-E419</f>
        <v>0</v>
      </c>
    </row>
    <row r="420" spans="1:6">
      <c r="A420" s="111">
        <v>10200177</v>
      </c>
      <c r="B420" s="112" t="s">
        <v>1424</v>
      </c>
      <c r="C420" s="148">
        <v>177</v>
      </c>
      <c r="D420" s="113"/>
      <c r="E420" s="113"/>
      <c r="F420" s="114">
        <f t="shared" si="10"/>
        <v>0</v>
      </c>
    </row>
    <row r="421" spans="1:6" ht="25.5">
      <c r="A421" s="111">
        <v>10200178</v>
      </c>
      <c r="B421" s="112" t="s">
        <v>1425</v>
      </c>
      <c r="C421" s="148">
        <v>178</v>
      </c>
      <c r="D421" s="113"/>
      <c r="E421" s="113"/>
      <c r="F421" s="114">
        <f t="shared" si="10"/>
        <v>0</v>
      </c>
    </row>
    <row r="422" spans="1:6">
      <c r="A422" s="111">
        <v>10200179</v>
      </c>
      <c r="B422" s="112" t="s">
        <v>1426</v>
      </c>
      <c r="C422" s="148">
        <v>179</v>
      </c>
      <c r="D422" s="113"/>
      <c r="E422" s="113"/>
      <c r="F422" s="114">
        <f t="shared" si="10"/>
        <v>0</v>
      </c>
    </row>
    <row r="423" spans="1:6" ht="25.5">
      <c r="A423" s="111">
        <v>10200180</v>
      </c>
      <c r="B423" s="112" t="s">
        <v>1427</v>
      </c>
      <c r="C423" s="148">
        <v>180</v>
      </c>
      <c r="D423" s="113"/>
      <c r="E423" s="113"/>
      <c r="F423" s="114">
        <f t="shared" si="10"/>
        <v>0</v>
      </c>
    </row>
    <row r="424" spans="1:6" ht="25.5">
      <c r="A424" s="111">
        <v>10200181</v>
      </c>
      <c r="B424" s="112" t="s">
        <v>1428</v>
      </c>
      <c r="C424" s="148">
        <v>181</v>
      </c>
      <c r="D424" s="113"/>
      <c r="E424" s="113"/>
      <c r="F424" s="114">
        <f t="shared" si="10"/>
        <v>0</v>
      </c>
    </row>
    <row r="425" spans="1:6" ht="25.5">
      <c r="A425" s="111">
        <v>10200182</v>
      </c>
      <c r="B425" s="112" t="s">
        <v>1429</v>
      </c>
      <c r="C425" s="148">
        <v>182</v>
      </c>
      <c r="D425" s="113"/>
      <c r="E425" s="113"/>
      <c r="F425" s="114">
        <f t="shared" si="10"/>
        <v>0</v>
      </c>
    </row>
    <row r="426" spans="1:6" ht="25.5">
      <c r="A426" s="111">
        <v>10200183</v>
      </c>
      <c r="B426" s="112" t="s">
        <v>1430</v>
      </c>
      <c r="C426" s="148">
        <v>183</v>
      </c>
      <c r="D426" s="113"/>
      <c r="E426" s="113"/>
      <c r="F426" s="114">
        <f t="shared" ref="F426:F486" si="11">D426-E426</f>
        <v>0</v>
      </c>
    </row>
    <row r="427" spans="1:6" ht="25.5">
      <c r="A427" s="111">
        <v>10200184</v>
      </c>
      <c r="B427" s="112" t="s">
        <v>1431</v>
      </c>
      <c r="C427" s="148">
        <v>184</v>
      </c>
      <c r="D427" s="113"/>
      <c r="E427" s="113"/>
      <c r="F427" s="114">
        <f t="shared" si="11"/>
        <v>0</v>
      </c>
    </row>
    <row r="428" spans="1:6" ht="25.5">
      <c r="A428" s="111">
        <v>10200195</v>
      </c>
      <c r="B428" s="112" t="s">
        <v>1434</v>
      </c>
      <c r="C428" s="148">
        <v>195</v>
      </c>
      <c r="D428" s="113"/>
      <c r="E428" s="113"/>
      <c r="F428" s="114">
        <f t="shared" si="11"/>
        <v>0</v>
      </c>
    </row>
    <row r="429" spans="1:6" ht="38.25">
      <c r="A429" s="111">
        <v>10200196</v>
      </c>
      <c r="B429" s="112" t="s">
        <v>1435</v>
      </c>
      <c r="C429" s="148">
        <v>196</v>
      </c>
      <c r="D429" s="113"/>
      <c r="E429" s="113"/>
      <c r="F429" s="114">
        <f t="shared" si="11"/>
        <v>0</v>
      </c>
    </row>
    <row r="430" spans="1:6">
      <c r="A430" s="111">
        <v>10200197</v>
      </c>
      <c r="B430" s="112" t="s">
        <v>1437</v>
      </c>
      <c r="C430" s="148">
        <v>197</v>
      </c>
      <c r="D430" s="113"/>
      <c r="E430" s="113"/>
      <c r="F430" s="114">
        <f t="shared" si="11"/>
        <v>0</v>
      </c>
    </row>
    <row r="431" spans="1:6" ht="25.5">
      <c r="A431" s="111">
        <v>10200198</v>
      </c>
      <c r="B431" s="112" t="s">
        <v>1438</v>
      </c>
      <c r="C431" s="148">
        <v>198</v>
      </c>
      <c r="D431" s="113"/>
      <c r="E431" s="113"/>
      <c r="F431" s="114">
        <f t="shared" si="11"/>
        <v>0</v>
      </c>
    </row>
    <row r="432" spans="1:6" ht="25.5">
      <c r="A432" s="111">
        <v>10200199</v>
      </c>
      <c r="B432" s="112" t="s">
        <v>1440</v>
      </c>
      <c r="C432" s="148">
        <v>199</v>
      </c>
      <c r="D432" s="113"/>
      <c r="E432" s="113"/>
      <c r="F432" s="114">
        <f t="shared" si="11"/>
        <v>0</v>
      </c>
    </row>
    <row r="433" spans="1:6" ht="25.5">
      <c r="A433" s="111">
        <v>10200200</v>
      </c>
      <c r="B433" s="112" t="s">
        <v>1442</v>
      </c>
      <c r="C433" s="148">
        <v>200</v>
      </c>
      <c r="D433" s="113"/>
      <c r="E433" s="113"/>
      <c r="F433" s="114">
        <f t="shared" si="11"/>
        <v>0</v>
      </c>
    </row>
    <row r="434" spans="1:6" ht="25.5">
      <c r="A434" s="111">
        <v>10200201</v>
      </c>
      <c r="B434" s="112" t="s">
        <v>1444</v>
      </c>
      <c r="C434" s="148">
        <v>201</v>
      </c>
      <c r="D434" s="113"/>
      <c r="E434" s="113"/>
      <c r="F434" s="114">
        <f t="shared" si="11"/>
        <v>0</v>
      </c>
    </row>
    <row r="435" spans="1:6" ht="25.5">
      <c r="A435" s="111">
        <v>10200202</v>
      </c>
      <c r="B435" s="112" t="s">
        <v>1446</v>
      </c>
      <c r="C435" s="148">
        <v>202</v>
      </c>
      <c r="D435" s="113"/>
      <c r="E435" s="113"/>
      <c r="F435" s="114">
        <f t="shared" si="11"/>
        <v>0</v>
      </c>
    </row>
    <row r="436" spans="1:6" ht="25.5">
      <c r="A436" s="111">
        <v>10200203</v>
      </c>
      <c r="B436" s="112" t="s">
        <v>1448</v>
      </c>
      <c r="C436" s="148">
        <v>203</v>
      </c>
      <c r="D436" s="113"/>
      <c r="E436" s="113"/>
      <c r="F436" s="114">
        <f t="shared" si="11"/>
        <v>0</v>
      </c>
    </row>
    <row r="437" spans="1:6" ht="25.5">
      <c r="A437" s="111">
        <v>10200204</v>
      </c>
      <c r="B437" s="112" t="s">
        <v>1450</v>
      </c>
      <c r="C437" s="148">
        <v>204</v>
      </c>
      <c r="D437" s="113"/>
      <c r="E437" s="113"/>
      <c r="F437" s="114">
        <f t="shared" si="11"/>
        <v>0</v>
      </c>
    </row>
    <row r="438" spans="1:6" ht="25.5">
      <c r="A438" s="111">
        <v>10200205</v>
      </c>
      <c r="B438" s="112" t="s">
        <v>1451</v>
      </c>
      <c r="C438" s="148">
        <v>205</v>
      </c>
      <c r="D438" s="113"/>
      <c r="E438" s="113"/>
      <c r="F438" s="114">
        <f t="shared" si="11"/>
        <v>0</v>
      </c>
    </row>
    <row r="439" spans="1:6" ht="38.25">
      <c r="A439" s="111">
        <v>10200208</v>
      </c>
      <c r="B439" s="112" t="s">
        <v>1452</v>
      </c>
      <c r="C439" s="148">
        <v>208</v>
      </c>
      <c r="D439" s="113"/>
      <c r="E439" s="113"/>
      <c r="F439" s="114">
        <f t="shared" si="11"/>
        <v>0</v>
      </c>
    </row>
    <row r="440" spans="1:6" ht="25.5">
      <c r="A440" s="111">
        <v>10200209</v>
      </c>
      <c r="B440" s="112" t="s">
        <v>1453</v>
      </c>
      <c r="C440" s="148">
        <v>209</v>
      </c>
      <c r="D440" s="113"/>
      <c r="E440" s="113"/>
      <c r="F440" s="114">
        <f t="shared" si="11"/>
        <v>0</v>
      </c>
    </row>
    <row r="441" spans="1:6" ht="25.5">
      <c r="A441" s="111">
        <v>10200214</v>
      </c>
      <c r="B441" s="112" t="s">
        <v>1454</v>
      </c>
      <c r="C441" s="148">
        <v>214</v>
      </c>
      <c r="D441" s="113"/>
      <c r="E441" s="113"/>
      <c r="F441" s="114">
        <f t="shared" si="11"/>
        <v>0</v>
      </c>
    </row>
    <row r="442" spans="1:6" ht="25.5">
      <c r="A442" s="111">
        <v>10200215</v>
      </c>
      <c r="B442" s="112" t="s">
        <v>1455</v>
      </c>
      <c r="C442" s="148">
        <v>215</v>
      </c>
      <c r="D442" s="113"/>
      <c r="E442" s="113"/>
      <c r="F442" s="114">
        <f t="shared" si="11"/>
        <v>0</v>
      </c>
    </row>
    <row r="443" spans="1:6" ht="25.5">
      <c r="A443" s="111">
        <v>10200216</v>
      </c>
      <c r="B443" s="112" t="s">
        <v>1456</v>
      </c>
      <c r="C443" s="148">
        <v>216</v>
      </c>
      <c r="D443" s="113"/>
      <c r="E443" s="113"/>
      <c r="F443" s="114">
        <f t="shared" si="11"/>
        <v>0</v>
      </c>
    </row>
    <row r="444" spans="1:6" ht="25.5">
      <c r="A444" s="111">
        <v>10200217</v>
      </c>
      <c r="B444" s="112" t="s">
        <v>1457</v>
      </c>
      <c r="C444" s="148">
        <v>217</v>
      </c>
      <c r="D444" s="113"/>
      <c r="E444" s="113"/>
      <c r="F444" s="114">
        <f t="shared" si="11"/>
        <v>0</v>
      </c>
    </row>
    <row r="445" spans="1:6" ht="25.5">
      <c r="A445" s="111">
        <v>10200218</v>
      </c>
      <c r="B445" s="112" t="s">
        <v>1458</v>
      </c>
      <c r="C445" s="148">
        <v>218</v>
      </c>
      <c r="D445" s="113"/>
      <c r="E445" s="113"/>
      <c r="F445" s="114">
        <f t="shared" si="11"/>
        <v>0</v>
      </c>
    </row>
    <row r="446" spans="1:6" ht="25.5">
      <c r="A446" s="111">
        <v>10200219</v>
      </c>
      <c r="B446" s="112" t="s">
        <v>1459</v>
      </c>
      <c r="C446" s="148">
        <v>219</v>
      </c>
      <c r="D446" s="113"/>
      <c r="E446" s="113"/>
      <c r="F446" s="114">
        <f t="shared" si="11"/>
        <v>0</v>
      </c>
    </row>
    <row r="447" spans="1:6" ht="25.5">
      <c r="A447" s="111">
        <v>10200220</v>
      </c>
      <c r="B447" s="112" t="s">
        <v>1460</v>
      </c>
      <c r="C447" s="148">
        <v>220</v>
      </c>
      <c r="D447" s="113"/>
      <c r="E447" s="113"/>
      <c r="F447" s="114">
        <f t="shared" si="11"/>
        <v>0</v>
      </c>
    </row>
    <row r="448" spans="1:6" ht="25.5">
      <c r="A448" s="111">
        <v>10200227</v>
      </c>
      <c r="B448" s="112" t="s">
        <v>1462</v>
      </c>
      <c r="C448" s="148">
        <v>227</v>
      </c>
      <c r="D448" s="113"/>
      <c r="E448" s="113"/>
      <c r="F448" s="114">
        <f t="shared" si="11"/>
        <v>0</v>
      </c>
    </row>
    <row r="449" spans="1:6" ht="25.5">
      <c r="A449" s="111">
        <v>10200228</v>
      </c>
      <c r="B449" s="112" t="s">
        <v>1464</v>
      </c>
      <c r="C449" s="148">
        <v>228</v>
      </c>
      <c r="D449" s="113"/>
      <c r="E449" s="113"/>
      <c r="F449" s="114">
        <f t="shared" si="11"/>
        <v>0</v>
      </c>
    </row>
    <row r="450" spans="1:6" ht="38.25">
      <c r="A450" s="111">
        <v>10200229</v>
      </c>
      <c r="B450" s="112" t="s">
        <v>1465</v>
      </c>
      <c r="C450" s="148">
        <v>229</v>
      </c>
      <c r="D450" s="113"/>
      <c r="E450" s="113"/>
      <c r="F450" s="114">
        <f t="shared" si="11"/>
        <v>0</v>
      </c>
    </row>
    <row r="451" spans="1:6" ht="25.5">
      <c r="A451" s="111">
        <v>10200230</v>
      </c>
      <c r="B451" s="112" t="s">
        <v>1467</v>
      </c>
      <c r="C451" s="148">
        <v>230</v>
      </c>
      <c r="D451" s="113"/>
      <c r="E451" s="113"/>
      <c r="F451" s="114">
        <f t="shared" si="11"/>
        <v>0</v>
      </c>
    </row>
    <row r="452" spans="1:6" ht="38.25">
      <c r="A452" s="111">
        <v>10200231</v>
      </c>
      <c r="B452" s="112" t="s">
        <v>1468</v>
      </c>
      <c r="C452" s="148">
        <v>231</v>
      </c>
      <c r="D452" s="113"/>
      <c r="E452" s="113"/>
      <c r="F452" s="114">
        <f t="shared" si="11"/>
        <v>0</v>
      </c>
    </row>
    <row r="453" spans="1:6" ht="25.5">
      <c r="A453" s="111">
        <v>10200242</v>
      </c>
      <c r="B453" s="112" t="s">
        <v>1470</v>
      </c>
      <c r="C453" s="148">
        <v>242</v>
      </c>
      <c r="D453" s="113"/>
      <c r="E453" s="113"/>
      <c r="F453" s="114">
        <f t="shared" si="11"/>
        <v>0</v>
      </c>
    </row>
    <row r="454" spans="1:6" ht="38.25">
      <c r="A454" s="111">
        <v>10200252</v>
      </c>
      <c r="B454" s="112" t="s">
        <v>1475</v>
      </c>
      <c r="C454" s="148">
        <v>252</v>
      </c>
      <c r="D454" s="113"/>
      <c r="E454" s="113"/>
      <c r="F454" s="114">
        <f t="shared" si="11"/>
        <v>0</v>
      </c>
    </row>
    <row r="455" spans="1:6" ht="25.5">
      <c r="A455" s="111">
        <v>10200253</v>
      </c>
      <c r="B455" s="112" t="s">
        <v>1477</v>
      </c>
      <c r="C455" s="148">
        <v>253</v>
      </c>
      <c r="D455" s="113"/>
      <c r="E455" s="113"/>
      <c r="F455" s="114">
        <f t="shared" si="11"/>
        <v>0</v>
      </c>
    </row>
    <row r="456" spans="1:6">
      <c r="A456" s="111">
        <v>10200254</v>
      </c>
      <c r="B456" s="112" t="s">
        <v>1479</v>
      </c>
      <c r="C456" s="148">
        <v>254</v>
      </c>
      <c r="D456" s="113"/>
      <c r="E456" s="113"/>
      <c r="F456" s="114">
        <f t="shared" si="11"/>
        <v>0</v>
      </c>
    </row>
    <row r="457" spans="1:6">
      <c r="A457" s="111">
        <v>10200255</v>
      </c>
      <c r="B457" s="112" t="s">
        <v>1481</v>
      </c>
      <c r="C457" s="148">
        <v>255</v>
      </c>
      <c r="D457" s="113"/>
      <c r="E457" s="113"/>
      <c r="F457" s="114">
        <f t="shared" si="11"/>
        <v>0</v>
      </c>
    </row>
    <row r="458" spans="1:6">
      <c r="A458" s="111">
        <v>10200256</v>
      </c>
      <c r="B458" s="112" t="s">
        <v>1483</v>
      </c>
      <c r="C458" s="148">
        <v>256</v>
      </c>
      <c r="D458" s="113"/>
      <c r="E458" s="113"/>
      <c r="F458" s="114">
        <f t="shared" si="11"/>
        <v>0</v>
      </c>
    </row>
    <row r="459" spans="1:6" ht="25.5">
      <c r="A459" s="111">
        <v>10200257</v>
      </c>
      <c r="B459" s="112" t="s">
        <v>1484</v>
      </c>
      <c r="C459" s="148">
        <v>257</v>
      </c>
      <c r="D459" s="113"/>
      <c r="E459" s="113"/>
      <c r="F459" s="114">
        <f t="shared" si="11"/>
        <v>0</v>
      </c>
    </row>
    <row r="460" spans="1:6">
      <c r="A460" s="111">
        <v>10200279</v>
      </c>
      <c r="B460" s="112" t="s">
        <v>1491</v>
      </c>
      <c r="C460" s="148">
        <v>279</v>
      </c>
      <c r="D460" s="113"/>
      <c r="E460" s="113"/>
      <c r="F460" s="114">
        <f t="shared" si="11"/>
        <v>0</v>
      </c>
    </row>
    <row r="461" spans="1:6">
      <c r="A461" s="111">
        <v>10200280</v>
      </c>
      <c r="B461" s="112" t="s">
        <v>1492</v>
      </c>
      <c r="C461" s="148">
        <v>280</v>
      </c>
      <c r="D461" s="113"/>
      <c r="E461" s="113"/>
      <c r="F461" s="114">
        <f t="shared" si="11"/>
        <v>0</v>
      </c>
    </row>
    <row r="462" spans="1:6">
      <c r="A462" s="111">
        <v>10200281</v>
      </c>
      <c r="B462" s="112" t="s">
        <v>1493</v>
      </c>
      <c r="C462" s="148">
        <v>281</v>
      </c>
      <c r="D462" s="113"/>
      <c r="E462" s="113"/>
      <c r="F462" s="114">
        <f t="shared" si="11"/>
        <v>0</v>
      </c>
    </row>
    <row r="463" spans="1:6">
      <c r="A463" s="111">
        <v>10200282</v>
      </c>
      <c r="B463" s="112" t="s">
        <v>1494</v>
      </c>
      <c r="C463" s="148">
        <v>282</v>
      </c>
      <c r="D463" s="113"/>
      <c r="E463" s="113"/>
      <c r="F463" s="114">
        <f t="shared" si="11"/>
        <v>0</v>
      </c>
    </row>
    <row r="464" spans="1:6">
      <c r="A464" s="111">
        <v>10200283</v>
      </c>
      <c r="B464" s="112" t="s">
        <v>1495</v>
      </c>
      <c r="C464" s="148">
        <v>283</v>
      </c>
      <c r="D464" s="113"/>
      <c r="E464" s="113"/>
      <c r="F464" s="114">
        <f t="shared" si="11"/>
        <v>0</v>
      </c>
    </row>
    <row r="465" spans="1:6">
      <c r="A465" s="111">
        <v>10200284</v>
      </c>
      <c r="B465" s="112" t="s">
        <v>1496</v>
      </c>
      <c r="C465" s="148">
        <v>284</v>
      </c>
      <c r="D465" s="113"/>
      <c r="E465" s="113"/>
      <c r="F465" s="114">
        <f t="shared" si="11"/>
        <v>0</v>
      </c>
    </row>
    <row r="466" spans="1:6">
      <c r="A466" s="111">
        <v>10200285</v>
      </c>
      <c r="B466" s="112" t="s">
        <v>1497</v>
      </c>
      <c r="C466" s="148">
        <v>285</v>
      </c>
      <c r="D466" s="113"/>
      <c r="E466" s="113"/>
      <c r="F466" s="114">
        <f t="shared" si="11"/>
        <v>0</v>
      </c>
    </row>
    <row r="467" spans="1:6" ht="25.5">
      <c r="A467" s="111">
        <v>10200286</v>
      </c>
      <c r="B467" s="112" t="s">
        <v>1498</v>
      </c>
      <c r="C467" s="148">
        <v>286</v>
      </c>
      <c r="D467" s="113"/>
      <c r="E467" s="113"/>
      <c r="F467" s="114">
        <f t="shared" si="11"/>
        <v>0</v>
      </c>
    </row>
    <row r="468" spans="1:6" ht="25.5">
      <c r="A468" s="111">
        <v>10200291</v>
      </c>
      <c r="B468" s="112" t="s">
        <v>1500</v>
      </c>
      <c r="C468" s="148">
        <v>291</v>
      </c>
      <c r="D468" s="113"/>
      <c r="E468" s="113"/>
      <c r="F468" s="114">
        <f t="shared" si="11"/>
        <v>0</v>
      </c>
    </row>
    <row r="469" spans="1:6" ht="25.5">
      <c r="A469" s="111">
        <v>10200292</v>
      </c>
      <c r="B469" s="112" t="s">
        <v>1502</v>
      </c>
      <c r="C469" s="148">
        <v>292</v>
      </c>
      <c r="D469" s="113"/>
      <c r="E469" s="113"/>
      <c r="F469" s="114">
        <f t="shared" si="11"/>
        <v>0</v>
      </c>
    </row>
    <row r="470" spans="1:6" ht="25.5">
      <c r="A470" s="111">
        <v>10200293</v>
      </c>
      <c r="B470" s="112" t="s">
        <v>1503</v>
      </c>
      <c r="C470" s="148">
        <v>293</v>
      </c>
      <c r="D470" s="113"/>
      <c r="E470" s="113"/>
      <c r="F470" s="114">
        <f t="shared" si="11"/>
        <v>0</v>
      </c>
    </row>
    <row r="471" spans="1:6" ht="25.5">
      <c r="A471" s="111">
        <v>10200294</v>
      </c>
      <c r="B471" s="112" t="s">
        <v>1505</v>
      </c>
      <c r="C471" s="148">
        <v>294</v>
      </c>
      <c r="D471" s="113"/>
      <c r="E471" s="113"/>
      <c r="F471" s="114">
        <f t="shared" si="11"/>
        <v>0</v>
      </c>
    </row>
    <row r="472" spans="1:6" ht="25.5">
      <c r="A472" s="111">
        <v>10200295</v>
      </c>
      <c r="B472" s="112" t="s">
        <v>1507</v>
      </c>
      <c r="C472" s="148">
        <v>295</v>
      </c>
      <c r="D472" s="113"/>
      <c r="E472" s="113"/>
      <c r="F472" s="114">
        <f t="shared" si="11"/>
        <v>0</v>
      </c>
    </row>
    <row r="473" spans="1:6" ht="38.25">
      <c r="A473" s="111">
        <v>10200296</v>
      </c>
      <c r="B473" s="112" t="s">
        <v>1509</v>
      </c>
      <c r="C473" s="148">
        <v>296</v>
      </c>
      <c r="D473" s="113"/>
      <c r="E473" s="113"/>
      <c r="F473" s="114">
        <f t="shared" si="11"/>
        <v>0</v>
      </c>
    </row>
    <row r="474" spans="1:6">
      <c r="A474" s="111">
        <v>10200297</v>
      </c>
      <c r="B474" s="112" t="s">
        <v>1510</v>
      </c>
      <c r="C474" s="148">
        <v>297</v>
      </c>
      <c r="D474" s="113"/>
      <c r="E474" s="113"/>
      <c r="F474" s="114">
        <f t="shared" si="11"/>
        <v>0</v>
      </c>
    </row>
    <row r="475" spans="1:6" ht="25.5">
      <c r="A475" s="111">
        <v>10200298</v>
      </c>
      <c r="B475" s="112" t="s">
        <v>1511</v>
      </c>
      <c r="C475" s="148">
        <v>298</v>
      </c>
      <c r="D475" s="113"/>
      <c r="E475" s="113"/>
      <c r="F475" s="114">
        <f t="shared" si="11"/>
        <v>0</v>
      </c>
    </row>
    <row r="476" spans="1:6">
      <c r="A476" s="111">
        <v>10200299</v>
      </c>
      <c r="B476" s="112" t="s">
        <v>1512</v>
      </c>
      <c r="C476" s="148">
        <v>299</v>
      </c>
      <c r="D476" s="113"/>
      <c r="E476" s="113"/>
      <c r="F476" s="114">
        <f t="shared" si="11"/>
        <v>0</v>
      </c>
    </row>
    <row r="477" spans="1:6" ht="25.5">
      <c r="A477" s="111">
        <v>10200301</v>
      </c>
      <c r="B477" s="112" t="s">
        <v>1514</v>
      </c>
      <c r="C477" s="148">
        <v>301</v>
      </c>
      <c r="D477" s="113"/>
      <c r="E477" s="113"/>
      <c r="F477" s="114">
        <f t="shared" si="11"/>
        <v>0</v>
      </c>
    </row>
    <row r="478" spans="1:6" ht="25.5">
      <c r="A478" s="111">
        <v>10200303</v>
      </c>
      <c r="B478" s="112" t="s">
        <v>1517</v>
      </c>
      <c r="C478" s="148">
        <v>303</v>
      </c>
      <c r="D478" s="113"/>
      <c r="E478" s="113"/>
      <c r="F478" s="114">
        <f t="shared" si="11"/>
        <v>0</v>
      </c>
    </row>
    <row r="479" spans="1:6" ht="25.5">
      <c r="A479" s="111">
        <v>10200304</v>
      </c>
      <c r="B479" s="112" t="s">
        <v>1518</v>
      </c>
      <c r="C479" s="148">
        <v>304</v>
      </c>
      <c r="D479" s="113"/>
      <c r="E479" s="113"/>
      <c r="F479" s="114">
        <f t="shared" si="11"/>
        <v>0</v>
      </c>
    </row>
    <row r="480" spans="1:6" ht="25.5">
      <c r="A480" s="111">
        <v>10200305</v>
      </c>
      <c r="B480" s="112" t="s">
        <v>1519</v>
      </c>
      <c r="C480" s="148">
        <v>305</v>
      </c>
      <c r="D480" s="113"/>
      <c r="E480" s="113"/>
      <c r="F480" s="114">
        <f t="shared" si="11"/>
        <v>0</v>
      </c>
    </row>
    <row r="481" spans="1:6" ht="25.5">
      <c r="A481" s="111">
        <v>12000159</v>
      </c>
      <c r="B481" s="112" t="s">
        <v>1410</v>
      </c>
      <c r="C481" s="148">
        <v>159</v>
      </c>
      <c r="D481" s="113"/>
      <c r="E481" s="113"/>
      <c r="F481" s="114">
        <f t="shared" si="11"/>
        <v>0</v>
      </c>
    </row>
    <row r="482" spans="1:6" ht="25.5">
      <c r="A482" s="111">
        <v>12100307</v>
      </c>
      <c r="B482" s="112" t="s">
        <v>375</v>
      </c>
      <c r="C482" s="148">
        <v>307</v>
      </c>
      <c r="D482" s="113"/>
      <c r="E482" s="113"/>
      <c r="F482" s="114">
        <f t="shared" si="11"/>
        <v>0</v>
      </c>
    </row>
    <row r="483" spans="1:6" ht="25.5">
      <c r="A483" s="111">
        <v>12100308</v>
      </c>
      <c r="B483" s="112" t="s">
        <v>376</v>
      </c>
      <c r="C483" s="148">
        <v>308</v>
      </c>
      <c r="D483" s="113"/>
      <c r="E483" s="113"/>
      <c r="F483" s="114">
        <f t="shared" si="11"/>
        <v>0</v>
      </c>
    </row>
    <row r="484" spans="1:6" ht="38.25">
      <c r="A484" s="111">
        <v>12100309</v>
      </c>
      <c r="B484" s="112" t="s">
        <v>1523</v>
      </c>
      <c r="C484" s="148">
        <v>309</v>
      </c>
      <c r="D484" s="113"/>
      <c r="E484" s="113"/>
      <c r="F484" s="114">
        <f t="shared" si="11"/>
        <v>0</v>
      </c>
    </row>
    <row r="485" spans="1:6" ht="25.5">
      <c r="A485" s="111">
        <v>12100310</v>
      </c>
      <c r="B485" s="112" t="s">
        <v>377</v>
      </c>
      <c r="C485" s="148">
        <v>310</v>
      </c>
      <c r="D485" s="113"/>
      <c r="E485" s="113"/>
      <c r="F485" s="114">
        <f t="shared" si="11"/>
        <v>0</v>
      </c>
    </row>
    <row r="486" spans="1:6" ht="25.5">
      <c r="A486" s="111">
        <v>12100311</v>
      </c>
      <c r="B486" s="112" t="s">
        <v>378</v>
      </c>
      <c r="C486" s="148">
        <v>311</v>
      </c>
      <c r="D486" s="113"/>
      <c r="E486" s="113"/>
      <c r="F486" s="114">
        <f t="shared" si="11"/>
        <v>0</v>
      </c>
    </row>
    <row r="487" spans="1:6" ht="38.25">
      <c r="A487" s="111">
        <v>12100312</v>
      </c>
      <c r="B487" s="112" t="s">
        <v>1527</v>
      </c>
      <c r="C487" s="148">
        <v>312</v>
      </c>
      <c r="D487" s="113"/>
      <c r="E487" s="113"/>
      <c r="F487" s="114">
        <f>D487-E487</f>
        <v>0</v>
      </c>
    </row>
    <row r="488" spans="1:6" ht="51">
      <c r="A488" s="111">
        <v>12100313</v>
      </c>
      <c r="B488" s="112" t="s">
        <v>1529</v>
      </c>
      <c r="C488" s="148">
        <v>313</v>
      </c>
      <c r="D488" s="113"/>
      <c r="E488" s="113"/>
      <c r="F488" s="114">
        <f>D488-E488</f>
        <v>0</v>
      </c>
    </row>
    <row r="489" spans="1:6" ht="25.5">
      <c r="A489" s="111">
        <v>12100314</v>
      </c>
      <c r="B489" s="112" t="s">
        <v>379</v>
      </c>
      <c r="C489" s="148">
        <v>314</v>
      </c>
      <c r="D489" s="113"/>
      <c r="E489" s="113"/>
      <c r="F489" s="114">
        <f>D489-E489</f>
        <v>0</v>
      </c>
    </row>
    <row r="490" spans="1:6" ht="38.25">
      <c r="A490" s="111">
        <v>12100315</v>
      </c>
      <c r="B490" s="112" t="s">
        <v>1532</v>
      </c>
      <c r="C490" s="148">
        <v>315</v>
      </c>
      <c r="D490" s="113"/>
      <c r="E490" s="113"/>
      <c r="F490" s="114">
        <f>D490-E490</f>
        <v>0</v>
      </c>
    </row>
    <row r="491" spans="1:6">
      <c r="A491" s="111">
        <v>12200307</v>
      </c>
      <c r="B491" s="112" t="s">
        <v>1521</v>
      </c>
      <c r="C491" s="148">
        <v>307</v>
      </c>
      <c r="D491" s="113"/>
      <c r="E491" s="113"/>
      <c r="F491" s="114"/>
    </row>
    <row r="492" spans="1:6">
      <c r="A492" s="111">
        <v>12200308</v>
      </c>
      <c r="B492" s="112" t="s">
        <v>1522</v>
      </c>
      <c r="C492" s="148">
        <v>308</v>
      </c>
      <c r="D492" s="113"/>
      <c r="E492" s="113"/>
      <c r="F492" s="114">
        <f t="shared" ref="F492:F499" si="12">D492-E492</f>
        <v>0</v>
      </c>
    </row>
    <row r="493" spans="1:6" ht="25.5">
      <c r="A493" s="111">
        <v>12200309</v>
      </c>
      <c r="B493" s="112" t="s">
        <v>1524</v>
      </c>
      <c r="C493" s="148">
        <v>309</v>
      </c>
      <c r="D493" s="113"/>
      <c r="E493" s="113"/>
      <c r="F493" s="114">
        <f t="shared" si="12"/>
        <v>0</v>
      </c>
    </row>
    <row r="494" spans="1:6" ht="25.5">
      <c r="A494" s="111">
        <v>12200310</v>
      </c>
      <c r="B494" s="112" t="s">
        <v>1525</v>
      </c>
      <c r="C494" s="148">
        <v>310</v>
      </c>
      <c r="D494" s="113"/>
      <c r="E494" s="113"/>
      <c r="F494" s="114">
        <f t="shared" si="12"/>
        <v>0</v>
      </c>
    </row>
    <row r="495" spans="1:6" ht="25.5">
      <c r="A495" s="111">
        <v>12200311</v>
      </c>
      <c r="B495" s="112" t="s">
        <v>1526</v>
      </c>
      <c r="C495" s="148">
        <v>311</v>
      </c>
      <c r="D495" s="113"/>
      <c r="E495" s="113"/>
      <c r="F495" s="114">
        <f t="shared" si="12"/>
        <v>0</v>
      </c>
    </row>
    <row r="496" spans="1:6" ht="38.25">
      <c r="A496" s="111">
        <v>12200312</v>
      </c>
      <c r="B496" s="112" t="s">
        <v>1528</v>
      </c>
      <c r="C496" s="148">
        <v>312</v>
      </c>
      <c r="D496" s="113"/>
      <c r="E496" s="113"/>
      <c r="F496" s="114">
        <f t="shared" si="12"/>
        <v>0</v>
      </c>
    </row>
    <row r="497" spans="1:6" ht="38.25">
      <c r="A497" s="111">
        <v>12200313</v>
      </c>
      <c r="B497" s="112" t="s">
        <v>1530</v>
      </c>
      <c r="C497" s="148">
        <v>313</v>
      </c>
      <c r="D497" s="113"/>
      <c r="E497" s="113"/>
      <c r="F497" s="114">
        <f t="shared" si="12"/>
        <v>0</v>
      </c>
    </row>
    <row r="498" spans="1:6" ht="25.5">
      <c r="A498" s="111">
        <v>12200314</v>
      </c>
      <c r="B498" s="112" t="s">
        <v>1531</v>
      </c>
      <c r="C498" s="148">
        <v>314</v>
      </c>
      <c r="D498" s="113"/>
      <c r="E498" s="113"/>
      <c r="F498" s="114">
        <f t="shared" si="12"/>
        <v>0</v>
      </c>
    </row>
    <row r="499" spans="1:6" ht="38.25">
      <c r="A499" s="111">
        <v>12200315</v>
      </c>
      <c r="B499" s="112" t="s">
        <v>1533</v>
      </c>
      <c r="C499" s="148">
        <v>315</v>
      </c>
      <c r="D499" s="113"/>
      <c r="E499" s="113"/>
      <c r="F499" s="114">
        <f t="shared" si="12"/>
        <v>0</v>
      </c>
    </row>
    <row r="500" spans="1:6">
      <c r="A500" s="116"/>
      <c r="B500" s="117" t="s">
        <v>389</v>
      </c>
      <c r="C500" s="149"/>
      <c r="D500" s="118">
        <f>SUM(D15:D499)</f>
        <v>0</v>
      </c>
      <c r="E500" s="118">
        <f>SUM(E15:E499)</f>
        <v>0</v>
      </c>
      <c r="F500" s="118">
        <f>SUM(F15:F499)</f>
        <v>0</v>
      </c>
    </row>
    <row r="501" spans="1:6" s="119" customFormat="1" ht="12.75" customHeight="1">
      <c r="A501" s="250" t="s">
        <v>390</v>
      </c>
      <c r="B501" s="250" t="s">
        <v>391</v>
      </c>
      <c r="C501" s="250" t="s">
        <v>1666</v>
      </c>
      <c r="D501" s="225" t="s">
        <v>1667</v>
      </c>
      <c r="E501" s="225" t="s">
        <v>73</v>
      </c>
      <c r="F501" s="225"/>
    </row>
    <row r="502" spans="1:6" s="119" customFormat="1" ht="44.25" customHeight="1">
      <c r="A502" s="251"/>
      <c r="B502" s="251"/>
      <c r="C502" s="251"/>
      <c r="D502" s="225"/>
      <c r="E502" s="98" t="s">
        <v>87</v>
      </c>
      <c r="F502" s="52" t="s">
        <v>88</v>
      </c>
    </row>
    <row r="503" spans="1:6" s="122" customFormat="1" ht="11.25">
      <c r="A503" s="120">
        <v>1</v>
      </c>
      <c r="B503" s="120">
        <v>2</v>
      </c>
      <c r="C503" s="120">
        <v>3</v>
      </c>
      <c r="D503" s="121">
        <v>4</v>
      </c>
      <c r="E503" s="121">
        <v>5</v>
      </c>
      <c r="F503" s="121">
        <v>6</v>
      </c>
    </row>
    <row r="504" spans="1:6" s="119" customFormat="1" ht="25.5">
      <c r="A504" s="156" t="s">
        <v>1537</v>
      </c>
      <c r="B504" s="157" t="s">
        <v>392</v>
      </c>
      <c r="C504" s="158">
        <v>1</v>
      </c>
      <c r="D504" s="123"/>
      <c r="E504" s="123"/>
      <c r="F504" s="114">
        <f t="shared" ref="F504:F567" si="13">D504-E504</f>
        <v>0</v>
      </c>
    </row>
    <row r="505" spans="1:6" s="119" customFormat="1" ht="25.5">
      <c r="A505" s="124" t="s">
        <v>1538</v>
      </c>
      <c r="B505" s="125" t="s">
        <v>393</v>
      </c>
      <c r="C505" s="159">
        <v>1</v>
      </c>
      <c r="D505" s="123"/>
      <c r="E505" s="123"/>
      <c r="F505" s="114">
        <f t="shared" si="13"/>
        <v>0</v>
      </c>
    </row>
    <row r="506" spans="1:6" s="119" customFormat="1" ht="25.5">
      <c r="A506" s="124" t="s">
        <v>1539</v>
      </c>
      <c r="B506" s="125" t="s">
        <v>394</v>
      </c>
      <c r="C506" s="159">
        <v>1</v>
      </c>
      <c r="D506" s="123"/>
      <c r="E506" s="123"/>
      <c r="F506" s="114">
        <f t="shared" si="13"/>
        <v>0</v>
      </c>
    </row>
    <row r="507" spans="1:6" s="119" customFormat="1" ht="25.5">
      <c r="A507" s="124" t="s">
        <v>1540</v>
      </c>
      <c r="B507" s="125" t="s">
        <v>395</v>
      </c>
      <c r="C507" s="159">
        <v>1</v>
      </c>
      <c r="D507" s="123"/>
      <c r="E507" s="123"/>
      <c r="F507" s="114">
        <f t="shared" si="13"/>
        <v>0</v>
      </c>
    </row>
    <row r="508" spans="1:6" s="119" customFormat="1" ht="25.5">
      <c r="A508" s="124" t="s">
        <v>1541</v>
      </c>
      <c r="B508" s="125" t="s">
        <v>396</v>
      </c>
      <c r="C508" s="159">
        <v>1</v>
      </c>
      <c r="D508" s="123"/>
      <c r="E508" s="123"/>
      <c r="F508" s="114">
        <f t="shared" si="13"/>
        <v>0</v>
      </c>
    </row>
    <row r="509" spans="1:6" s="119" customFormat="1" ht="25.5">
      <c r="A509" s="124" t="s">
        <v>1542</v>
      </c>
      <c r="B509" s="125" t="s">
        <v>397</v>
      </c>
      <c r="C509" s="159">
        <v>1</v>
      </c>
      <c r="D509" s="123"/>
      <c r="E509" s="123"/>
      <c r="F509" s="114">
        <f t="shared" si="13"/>
        <v>0</v>
      </c>
    </row>
    <row r="510" spans="1:6" s="119" customFormat="1" ht="25.5">
      <c r="A510" s="124" t="s">
        <v>1543</v>
      </c>
      <c r="B510" s="125" t="s">
        <v>398</v>
      </c>
      <c r="C510" s="159">
        <v>1</v>
      </c>
      <c r="D510" s="123"/>
      <c r="E510" s="123"/>
      <c r="F510" s="114">
        <f t="shared" si="13"/>
        <v>0</v>
      </c>
    </row>
    <row r="511" spans="1:6" s="119" customFormat="1" ht="25.5">
      <c r="A511" s="124" t="s">
        <v>1544</v>
      </c>
      <c r="B511" s="125" t="s">
        <v>403</v>
      </c>
      <c r="C511" s="159">
        <v>1</v>
      </c>
      <c r="D511" s="123"/>
      <c r="E511" s="123"/>
      <c r="F511" s="114">
        <f t="shared" si="13"/>
        <v>0</v>
      </c>
    </row>
    <row r="512" spans="1:6" s="119" customFormat="1" ht="25.5">
      <c r="A512" s="124" t="s">
        <v>1545</v>
      </c>
      <c r="B512" s="125" t="s">
        <v>404</v>
      </c>
      <c r="C512" s="159">
        <v>1</v>
      </c>
      <c r="D512" s="123"/>
      <c r="E512" s="123"/>
      <c r="F512" s="114">
        <f t="shared" si="13"/>
        <v>0</v>
      </c>
    </row>
    <row r="513" spans="1:6" s="119" customFormat="1" ht="25.5">
      <c r="A513" s="124" t="s">
        <v>1546</v>
      </c>
      <c r="B513" s="125" t="s">
        <v>405</v>
      </c>
      <c r="C513" s="159">
        <v>1</v>
      </c>
      <c r="D513" s="123"/>
      <c r="E513" s="123"/>
      <c r="F513" s="114">
        <f t="shared" si="13"/>
        <v>0</v>
      </c>
    </row>
    <row r="514" spans="1:6" s="119" customFormat="1">
      <c r="A514" s="124" t="s">
        <v>1547</v>
      </c>
      <c r="B514" s="125" t="s">
        <v>406</v>
      </c>
      <c r="C514" s="159">
        <v>1</v>
      </c>
      <c r="D514" s="123"/>
      <c r="E514" s="123"/>
      <c r="F514" s="114">
        <f t="shared" si="13"/>
        <v>0</v>
      </c>
    </row>
    <row r="515" spans="1:6" s="119" customFormat="1" ht="25.5">
      <c r="A515" s="124" t="s">
        <v>1548</v>
      </c>
      <c r="B515" s="125" t="s">
        <v>407</v>
      </c>
      <c r="C515" s="159">
        <v>1</v>
      </c>
      <c r="D515" s="123"/>
      <c r="E515" s="123"/>
      <c r="F515" s="114">
        <f t="shared" si="13"/>
        <v>0</v>
      </c>
    </row>
    <row r="516" spans="1:6" s="119" customFormat="1" ht="38.25">
      <c r="A516" s="124" t="s">
        <v>1549</v>
      </c>
      <c r="B516" s="125" t="s">
        <v>412</v>
      </c>
      <c r="C516" s="159">
        <v>1</v>
      </c>
      <c r="D516" s="123"/>
      <c r="E516" s="123"/>
      <c r="F516" s="114">
        <f t="shared" si="13"/>
        <v>0</v>
      </c>
    </row>
    <row r="517" spans="1:6" s="119" customFormat="1" ht="51">
      <c r="A517" s="124" t="s">
        <v>1550</v>
      </c>
      <c r="B517" s="125" t="s">
        <v>454</v>
      </c>
      <c r="C517" s="159">
        <v>3</v>
      </c>
      <c r="D517" s="123"/>
      <c r="E517" s="123"/>
      <c r="F517" s="114">
        <f t="shared" si="13"/>
        <v>0</v>
      </c>
    </row>
    <row r="518" spans="1:6" s="119" customFormat="1" ht="51">
      <c r="A518" s="124" t="s">
        <v>1551</v>
      </c>
      <c r="B518" s="125" t="s">
        <v>1552</v>
      </c>
      <c r="C518" s="159">
        <v>3</v>
      </c>
      <c r="D518" s="123"/>
      <c r="E518" s="123"/>
      <c r="F518" s="114">
        <f t="shared" si="13"/>
        <v>0</v>
      </c>
    </row>
    <row r="519" spans="1:6" s="119" customFormat="1" ht="51">
      <c r="A519" s="124" t="s">
        <v>1553</v>
      </c>
      <c r="B519" s="125" t="s">
        <v>455</v>
      </c>
      <c r="C519" s="160">
        <v>3</v>
      </c>
      <c r="D519" s="123"/>
      <c r="E519" s="123"/>
      <c r="F519" s="114">
        <f t="shared" si="13"/>
        <v>0</v>
      </c>
    </row>
    <row r="520" spans="1:6" s="119" customFormat="1" ht="38.25">
      <c r="A520" s="124" t="s">
        <v>1554</v>
      </c>
      <c r="B520" s="125" t="s">
        <v>1555</v>
      </c>
      <c r="C520" s="160">
        <v>3</v>
      </c>
      <c r="D520" s="123"/>
      <c r="E520" s="123"/>
      <c r="F520" s="114">
        <f t="shared" si="13"/>
        <v>0</v>
      </c>
    </row>
    <row r="521" spans="1:6" s="119" customFormat="1" ht="38.25">
      <c r="A521" s="124" t="s">
        <v>1556</v>
      </c>
      <c r="B521" s="125" t="s">
        <v>1557</v>
      </c>
      <c r="C521" s="159">
        <v>3</v>
      </c>
      <c r="D521" s="123"/>
      <c r="E521" s="123"/>
      <c r="F521" s="114">
        <f t="shared" si="13"/>
        <v>0</v>
      </c>
    </row>
    <row r="522" spans="1:6" s="119" customFormat="1" ht="51">
      <c r="A522" s="124" t="s">
        <v>1558</v>
      </c>
      <c r="B522" s="125" t="s">
        <v>456</v>
      </c>
      <c r="C522" s="159">
        <v>3</v>
      </c>
      <c r="D522" s="123"/>
      <c r="E522" s="123"/>
      <c r="F522" s="114">
        <f t="shared" si="13"/>
        <v>0</v>
      </c>
    </row>
    <row r="523" spans="1:6" s="119" customFormat="1" ht="25.5">
      <c r="A523" s="124" t="s">
        <v>1559</v>
      </c>
      <c r="B523" s="125" t="s">
        <v>457</v>
      </c>
      <c r="C523" s="159">
        <v>3</v>
      </c>
      <c r="D523" s="123"/>
      <c r="E523" s="123"/>
      <c r="F523" s="114">
        <f t="shared" si="13"/>
        <v>0</v>
      </c>
    </row>
    <row r="524" spans="1:6" s="119" customFormat="1" ht="25.5">
      <c r="A524" s="124" t="s">
        <v>1560</v>
      </c>
      <c r="B524" s="127" t="s">
        <v>458</v>
      </c>
      <c r="C524" s="159">
        <v>5</v>
      </c>
      <c r="D524" s="123"/>
      <c r="E524" s="123"/>
      <c r="F524" s="114">
        <f t="shared" si="13"/>
        <v>0</v>
      </c>
    </row>
    <row r="525" spans="1:6" s="119" customFormat="1" ht="51">
      <c r="A525" s="124" t="s">
        <v>1561</v>
      </c>
      <c r="B525" s="127" t="s">
        <v>1562</v>
      </c>
      <c r="C525" s="159">
        <v>5</v>
      </c>
      <c r="D525" s="123"/>
      <c r="E525" s="123"/>
      <c r="F525" s="114">
        <f t="shared" si="13"/>
        <v>0</v>
      </c>
    </row>
    <row r="526" spans="1:6" s="119" customFormat="1" ht="38.25">
      <c r="A526" s="124" t="s">
        <v>1563</v>
      </c>
      <c r="B526" s="127" t="s">
        <v>459</v>
      </c>
      <c r="C526" s="159">
        <v>6</v>
      </c>
      <c r="D526" s="123"/>
      <c r="E526" s="123"/>
      <c r="F526" s="114">
        <f t="shared" si="13"/>
        <v>0</v>
      </c>
    </row>
    <row r="527" spans="1:6" s="119" customFormat="1" ht="38.25">
      <c r="A527" s="124" t="s">
        <v>1564</v>
      </c>
      <c r="B527" s="127" t="s">
        <v>460</v>
      </c>
      <c r="C527" s="159">
        <v>6</v>
      </c>
      <c r="D527" s="123"/>
      <c r="E527" s="123"/>
      <c r="F527" s="114">
        <f t="shared" si="13"/>
        <v>0</v>
      </c>
    </row>
    <row r="528" spans="1:6" s="119" customFormat="1" ht="25.5">
      <c r="A528" s="124" t="s">
        <v>1565</v>
      </c>
      <c r="B528" s="127" t="s">
        <v>461</v>
      </c>
      <c r="C528" s="159">
        <v>6</v>
      </c>
      <c r="D528" s="123"/>
      <c r="E528" s="123"/>
      <c r="F528" s="114">
        <f t="shared" si="13"/>
        <v>0</v>
      </c>
    </row>
    <row r="529" spans="1:6" s="119" customFormat="1" ht="51">
      <c r="A529" s="124" t="s">
        <v>1566</v>
      </c>
      <c r="B529" s="127" t="s">
        <v>462</v>
      </c>
      <c r="C529" s="159">
        <v>6</v>
      </c>
      <c r="D529" s="123"/>
      <c r="E529" s="123"/>
      <c r="F529" s="114">
        <f t="shared" si="13"/>
        <v>0</v>
      </c>
    </row>
    <row r="530" spans="1:6" s="119" customFormat="1" ht="25.5">
      <c r="A530" s="124" t="s">
        <v>1567</v>
      </c>
      <c r="B530" s="127" t="s">
        <v>463</v>
      </c>
      <c r="C530" s="159">
        <v>6</v>
      </c>
      <c r="D530" s="123"/>
      <c r="E530" s="123"/>
      <c r="F530" s="114">
        <f t="shared" si="13"/>
        <v>0</v>
      </c>
    </row>
    <row r="531" spans="1:6" s="119" customFormat="1" ht="38.25">
      <c r="A531" s="124" t="s">
        <v>1568</v>
      </c>
      <c r="B531" s="127" t="s">
        <v>1569</v>
      </c>
      <c r="C531" s="159">
        <v>6</v>
      </c>
      <c r="D531" s="123"/>
      <c r="E531" s="123"/>
      <c r="F531" s="114">
        <f t="shared" si="13"/>
        <v>0</v>
      </c>
    </row>
    <row r="532" spans="1:6" s="119" customFormat="1" ht="38.25">
      <c r="A532" s="124" t="s">
        <v>1570</v>
      </c>
      <c r="B532" s="127" t="s">
        <v>1571</v>
      </c>
      <c r="C532" s="159">
        <v>6</v>
      </c>
      <c r="D532" s="123"/>
      <c r="E532" s="123"/>
      <c r="F532" s="114">
        <f t="shared" si="13"/>
        <v>0</v>
      </c>
    </row>
    <row r="533" spans="1:6" s="119" customFormat="1">
      <c r="A533" s="124" t="s">
        <v>1572</v>
      </c>
      <c r="B533" s="127" t="s">
        <v>464</v>
      </c>
      <c r="C533" s="159">
        <v>6</v>
      </c>
      <c r="D533" s="123"/>
      <c r="E533" s="123"/>
      <c r="F533" s="114">
        <f t="shared" si="13"/>
        <v>0</v>
      </c>
    </row>
    <row r="534" spans="1:6" s="119" customFormat="1" ht="51">
      <c r="A534" s="124" t="s">
        <v>1573</v>
      </c>
      <c r="B534" s="127" t="s">
        <v>465</v>
      </c>
      <c r="C534" s="159">
        <v>6</v>
      </c>
      <c r="D534" s="123"/>
      <c r="E534" s="123"/>
      <c r="F534" s="114">
        <f t="shared" si="13"/>
        <v>0</v>
      </c>
    </row>
    <row r="535" spans="1:6" s="119" customFormat="1">
      <c r="A535" s="124" t="s">
        <v>1574</v>
      </c>
      <c r="B535" s="127" t="s">
        <v>466</v>
      </c>
      <c r="C535" s="159">
        <v>7</v>
      </c>
      <c r="D535" s="123"/>
      <c r="E535" s="123"/>
      <c r="F535" s="114">
        <f t="shared" si="13"/>
        <v>0</v>
      </c>
    </row>
    <row r="536" spans="1:6" s="119" customFormat="1" ht="38.25">
      <c r="A536" s="124" t="s">
        <v>1575</v>
      </c>
      <c r="B536" s="127" t="s">
        <v>1576</v>
      </c>
      <c r="C536" s="159">
        <v>9</v>
      </c>
      <c r="D536" s="123"/>
      <c r="E536" s="123"/>
      <c r="F536" s="114">
        <f t="shared" si="13"/>
        <v>0</v>
      </c>
    </row>
    <row r="537" spans="1:6" s="119" customFormat="1" ht="38.25">
      <c r="A537" s="124" t="s">
        <v>1577</v>
      </c>
      <c r="B537" s="125" t="s">
        <v>473</v>
      </c>
      <c r="C537" s="159">
        <v>9</v>
      </c>
      <c r="D537" s="123"/>
      <c r="E537" s="123"/>
      <c r="F537" s="114">
        <f t="shared" si="13"/>
        <v>0</v>
      </c>
    </row>
    <row r="538" spans="1:6" s="119" customFormat="1" ht="25.5">
      <c r="A538" s="124" t="s">
        <v>1578</v>
      </c>
      <c r="B538" s="125" t="s">
        <v>1579</v>
      </c>
      <c r="C538" s="159">
        <v>9</v>
      </c>
      <c r="D538" s="123"/>
      <c r="E538" s="123"/>
      <c r="F538" s="114">
        <f t="shared" si="13"/>
        <v>0</v>
      </c>
    </row>
    <row r="539" spans="1:6" s="119" customFormat="1" ht="38.25">
      <c r="A539" s="124" t="s">
        <v>1580</v>
      </c>
      <c r="B539" s="125" t="s">
        <v>474</v>
      </c>
      <c r="C539" s="159">
        <v>9</v>
      </c>
      <c r="D539" s="123"/>
      <c r="E539" s="123"/>
      <c r="F539" s="114">
        <f t="shared" si="13"/>
        <v>0</v>
      </c>
    </row>
    <row r="540" spans="1:6" s="119" customFormat="1" ht="38.25">
      <c r="A540" s="124" t="s">
        <v>1581</v>
      </c>
      <c r="B540" s="125" t="s">
        <v>475</v>
      </c>
      <c r="C540" s="159">
        <v>9</v>
      </c>
      <c r="D540" s="123"/>
      <c r="E540" s="123"/>
      <c r="F540" s="114">
        <f t="shared" si="13"/>
        <v>0</v>
      </c>
    </row>
    <row r="541" spans="1:6" s="119" customFormat="1" ht="38.25">
      <c r="A541" s="124" t="s">
        <v>1582</v>
      </c>
      <c r="B541" s="125" t="s">
        <v>476</v>
      </c>
      <c r="C541" s="159">
        <v>9</v>
      </c>
      <c r="D541" s="123"/>
      <c r="E541" s="123"/>
      <c r="F541" s="114">
        <f t="shared" si="13"/>
        <v>0</v>
      </c>
    </row>
    <row r="542" spans="1:6" s="119" customFormat="1" ht="38.25">
      <c r="A542" s="124" t="s">
        <v>1583</v>
      </c>
      <c r="B542" s="125" t="s">
        <v>477</v>
      </c>
      <c r="C542" s="159">
        <v>9</v>
      </c>
      <c r="D542" s="123"/>
      <c r="E542" s="123"/>
      <c r="F542" s="114">
        <f t="shared" si="13"/>
        <v>0</v>
      </c>
    </row>
    <row r="543" spans="1:6" s="119" customFormat="1" ht="25.5">
      <c r="A543" s="124" t="s">
        <v>1584</v>
      </c>
      <c r="B543" s="127" t="s">
        <v>478</v>
      </c>
      <c r="C543" s="160">
        <v>9</v>
      </c>
      <c r="D543" s="123"/>
      <c r="E543" s="123"/>
      <c r="F543" s="114">
        <f t="shared" si="13"/>
        <v>0</v>
      </c>
    </row>
    <row r="544" spans="1:6" s="119" customFormat="1" ht="25.5">
      <c r="A544" s="124" t="s">
        <v>1585</v>
      </c>
      <c r="B544" s="127" t="s">
        <v>479</v>
      </c>
      <c r="C544" s="160">
        <v>10</v>
      </c>
      <c r="D544" s="123"/>
      <c r="E544" s="123"/>
      <c r="F544" s="114">
        <f t="shared" si="13"/>
        <v>0</v>
      </c>
    </row>
    <row r="545" spans="1:6" s="119" customFormat="1" ht="25.5">
      <c r="A545" s="124" t="s">
        <v>1586</v>
      </c>
      <c r="B545" s="127" t="s">
        <v>480</v>
      </c>
      <c r="C545" s="160">
        <v>10</v>
      </c>
      <c r="D545" s="123"/>
      <c r="E545" s="123"/>
      <c r="F545" s="114">
        <f t="shared" si="13"/>
        <v>0</v>
      </c>
    </row>
    <row r="546" spans="1:6" s="119" customFormat="1" ht="38.25">
      <c r="A546" s="126" t="s">
        <v>1587</v>
      </c>
      <c r="B546" s="125" t="s">
        <v>481</v>
      </c>
      <c r="C546" s="159">
        <v>10</v>
      </c>
      <c r="D546" s="123"/>
      <c r="E546" s="123"/>
      <c r="F546" s="114">
        <f t="shared" si="13"/>
        <v>0</v>
      </c>
    </row>
    <row r="547" spans="1:6" s="119" customFormat="1" ht="25.5">
      <c r="A547" s="124" t="s">
        <v>1588</v>
      </c>
      <c r="B547" s="125" t="s">
        <v>482</v>
      </c>
      <c r="C547" s="159">
        <v>10</v>
      </c>
      <c r="D547" s="123"/>
      <c r="E547" s="123"/>
      <c r="F547" s="114">
        <f t="shared" si="13"/>
        <v>0</v>
      </c>
    </row>
    <row r="548" spans="1:6" s="119" customFormat="1" ht="25.5">
      <c r="A548" s="124" t="s">
        <v>1589</v>
      </c>
      <c r="B548" s="125" t="s">
        <v>483</v>
      </c>
      <c r="C548" s="159">
        <v>10</v>
      </c>
      <c r="D548" s="123"/>
      <c r="E548" s="123"/>
      <c r="F548" s="114">
        <f t="shared" si="13"/>
        <v>0</v>
      </c>
    </row>
    <row r="549" spans="1:6" s="119" customFormat="1" ht="38.25">
      <c r="A549" s="124" t="s">
        <v>1590</v>
      </c>
      <c r="B549" s="125" t="s">
        <v>1591</v>
      </c>
      <c r="C549" s="159">
        <v>10</v>
      </c>
      <c r="D549" s="123"/>
      <c r="E549" s="123"/>
      <c r="F549" s="114">
        <f t="shared" si="13"/>
        <v>0</v>
      </c>
    </row>
    <row r="550" spans="1:6" s="119" customFormat="1" ht="25.5">
      <c r="A550" s="124" t="s">
        <v>1592</v>
      </c>
      <c r="B550" s="125" t="s">
        <v>484</v>
      </c>
      <c r="C550" s="159">
        <v>10</v>
      </c>
      <c r="D550" s="123"/>
      <c r="E550" s="123"/>
      <c r="F550" s="114">
        <f t="shared" si="13"/>
        <v>0</v>
      </c>
    </row>
    <row r="551" spans="1:6" s="119" customFormat="1" ht="25.5">
      <c r="A551" s="124" t="s">
        <v>1593</v>
      </c>
      <c r="B551" s="125" t="s">
        <v>485</v>
      </c>
      <c r="C551" s="159">
        <v>10</v>
      </c>
      <c r="D551" s="123"/>
      <c r="E551" s="123"/>
      <c r="F551" s="114">
        <f t="shared" si="13"/>
        <v>0</v>
      </c>
    </row>
    <row r="552" spans="1:6" s="119" customFormat="1" ht="38.25">
      <c r="A552" s="124" t="s">
        <v>1594</v>
      </c>
      <c r="B552" s="125" t="s">
        <v>486</v>
      </c>
      <c r="C552" s="159">
        <v>10</v>
      </c>
      <c r="D552" s="123"/>
      <c r="E552" s="123"/>
      <c r="F552" s="114">
        <f t="shared" si="13"/>
        <v>0</v>
      </c>
    </row>
    <row r="553" spans="1:6" s="119" customFormat="1" ht="25.5">
      <c r="A553" s="124" t="s">
        <v>1595</v>
      </c>
      <c r="B553" s="125" t="s">
        <v>487</v>
      </c>
      <c r="C553" s="159">
        <v>10</v>
      </c>
      <c r="D553" s="123"/>
      <c r="E553" s="123"/>
      <c r="F553" s="114">
        <f t="shared" si="13"/>
        <v>0</v>
      </c>
    </row>
    <row r="554" spans="1:6" s="119" customFormat="1" ht="38.25">
      <c r="A554" s="124" t="s">
        <v>1596</v>
      </c>
      <c r="B554" s="125" t="s">
        <v>488</v>
      </c>
      <c r="C554" s="159">
        <v>10</v>
      </c>
      <c r="D554" s="123"/>
      <c r="E554" s="123"/>
      <c r="F554" s="114">
        <f t="shared" si="13"/>
        <v>0</v>
      </c>
    </row>
    <row r="555" spans="1:6" s="119" customFormat="1" ht="38.25">
      <c r="A555" s="124" t="s">
        <v>1597</v>
      </c>
      <c r="B555" s="125" t="s">
        <v>489</v>
      </c>
      <c r="C555" s="159">
        <v>10</v>
      </c>
      <c r="D555" s="123"/>
      <c r="E555" s="123"/>
      <c r="F555" s="114">
        <f t="shared" si="13"/>
        <v>0</v>
      </c>
    </row>
    <row r="556" spans="1:6" s="119" customFormat="1" ht="25.5">
      <c r="A556" s="124" t="s">
        <v>1598</v>
      </c>
      <c r="B556" s="125" t="s">
        <v>490</v>
      </c>
      <c r="C556" s="159">
        <v>10</v>
      </c>
      <c r="D556" s="123"/>
      <c r="E556" s="123"/>
      <c r="F556" s="114">
        <f t="shared" si="13"/>
        <v>0</v>
      </c>
    </row>
    <row r="557" spans="1:6" s="119" customFormat="1" ht="25.5">
      <c r="A557" s="124" t="s">
        <v>1599</v>
      </c>
      <c r="B557" s="125" t="s">
        <v>491</v>
      </c>
      <c r="C557" s="159">
        <v>10</v>
      </c>
      <c r="D557" s="123"/>
      <c r="E557" s="123"/>
      <c r="F557" s="114">
        <f t="shared" si="13"/>
        <v>0</v>
      </c>
    </row>
    <row r="558" spans="1:6" s="119" customFormat="1" ht="25.5">
      <c r="A558" s="124" t="s">
        <v>1600</v>
      </c>
      <c r="B558" s="125" t="s">
        <v>492</v>
      </c>
      <c r="C558" s="159">
        <v>10</v>
      </c>
      <c r="D558" s="123"/>
      <c r="E558" s="123"/>
      <c r="F558" s="114">
        <f t="shared" si="13"/>
        <v>0</v>
      </c>
    </row>
    <row r="559" spans="1:6" s="119" customFormat="1" ht="25.5">
      <c r="A559" s="124" t="s">
        <v>1601</v>
      </c>
      <c r="B559" s="125" t="s">
        <v>493</v>
      </c>
      <c r="C559" s="159">
        <v>10</v>
      </c>
      <c r="D559" s="123"/>
      <c r="E559" s="123"/>
      <c r="F559" s="114">
        <f t="shared" si="13"/>
        <v>0</v>
      </c>
    </row>
    <row r="560" spans="1:6" s="119" customFormat="1" ht="25.5">
      <c r="A560" s="126" t="s">
        <v>1602</v>
      </c>
      <c r="B560" s="125" t="s">
        <v>494</v>
      </c>
      <c r="C560" s="159">
        <v>10</v>
      </c>
      <c r="D560" s="123"/>
      <c r="E560" s="123"/>
      <c r="F560" s="114">
        <f t="shared" si="13"/>
        <v>0</v>
      </c>
    </row>
    <row r="561" spans="1:6" s="119" customFormat="1" ht="25.5">
      <c r="A561" s="124" t="s">
        <v>1603</v>
      </c>
      <c r="B561" s="125" t="s">
        <v>495</v>
      </c>
      <c r="C561" s="159">
        <v>10</v>
      </c>
      <c r="D561" s="123"/>
      <c r="E561" s="123"/>
      <c r="F561" s="114">
        <f t="shared" si="13"/>
        <v>0</v>
      </c>
    </row>
    <row r="562" spans="1:6" s="119" customFormat="1" ht="25.5">
      <c r="A562" s="124" t="s">
        <v>1604</v>
      </c>
      <c r="B562" s="125" t="s">
        <v>496</v>
      </c>
      <c r="C562" s="159">
        <v>10</v>
      </c>
      <c r="D562" s="123"/>
      <c r="E562" s="123"/>
      <c r="F562" s="114">
        <f t="shared" si="13"/>
        <v>0</v>
      </c>
    </row>
    <row r="563" spans="1:6" s="119" customFormat="1" ht="38.25">
      <c r="A563" s="126" t="s">
        <v>1605</v>
      </c>
      <c r="B563" s="125" t="s">
        <v>497</v>
      </c>
      <c r="C563" s="159">
        <v>10</v>
      </c>
      <c r="D563" s="123"/>
      <c r="E563" s="123"/>
      <c r="F563" s="114">
        <f t="shared" si="13"/>
        <v>0</v>
      </c>
    </row>
    <row r="564" spans="1:6" s="119" customFormat="1" ht="25.5">
      <c r="A564" s="124" t="s">
        <v>1606</v>
      </c>
      <c r="B564" s="125" t="s">
        <v>498</v>
      </c>
      <c r="C564" s="159">
        <v>10</v>
      </c>
      <c r="D564" s="123"/>
      <c r="E564" s="123"/>
      <c r="F564" s="114">
        <f t="shared" si="13"/>
        <v>0</v>
      </c>
    </row>
    <row r="565" spans="1:6" s="119" customFormat="1" ht="38.25">
      <c r="A565" s="124" t="s">
        <v>1607</v>
      </c>
      <c r="B565" s="125" t="s">
        <v>499</v>
      </c>
      <c r="C565" s="159">
        <v>10</v>
      </c>
      <c r="D565" s="123"/>
      <c r="E565" s="123"/>
      <c r="F565" s="114">
        <f t="shared" si="13"/>
        <v>0</v>
      </c>
    </row>
    <row r="566" spans="1:6" s="119" customFormat="1" ht="38.25">
      <c r="A566" s="124" t="s">
        <v>1608</v>
      </c>
      <c r="B566" s="125" t="s">
        <v>500</v>
      </c>
      <c r="C566" s="159">
        <v>10</v>
      </c>
      <c r="D566" s="123"/>
      <c r="E566" s="123"/>
      <c r="F566" s="114">
        <f t="shared" si="13"/>
        <v>0</v>
      </c>
    </row>
    <row r="567" spans="1:6" s="119" customFormat="1" ht="38.25">
      <c r="A567" s="124" t="s">
        <v>1609</v>
      </c>
      <c r="B567" s="125" t="s">
        <v>501</v>
      </c>
      <c r="C567" s="159">
        <v>10</v>
      </c>
      <c r="D567" s="123"/>
      <c r="E567" s="123"/>
      <c r="F567" s="114">
        <f t="shared" si="13"/>
        <v>0</v>
      </c>
    </row>
    <row r="568" spans="1:6" s="119" customFormat="1" ht="38.25">
      <c r="A568" s="124" t="s">
        <v>1610</v>
      </c>
      <c r="B568" s="125" t="s">
        <v>502</v>
      </c>
      <c r="C568" s="159">
        <v>10</v>
      </c>
      <c r="D568" s="123"/>
      <c r="E568" s="123"/>
      <c r="F568" s="114">
        <f t="shared" ref="F568:F631" si="14">D568-E568</f>
        <v>0</v>
      </c>
    </row>
    <row r="569" spans="1:6" s="119" customFormat="1" ht="25.5">
      <c r="A569" s="124" t="s">
        <v>1611</v>
      </c>
      <c r="B569" s="125" t="s">
        <v>503</v>
      </c>
      <c r="C569" s="159">
        <v>10</v>
      </c>
      <c r="D569" s="123"/>
      <c r="E569" s="123"/>
      <c r="F569" s="114">
        <f t="shared" si="14"/>
        <v>0</v>
      </c>
    </row>
    <row r="570" spans="1:6" s="119" customFormat="1" ht="25.5">
      <c r="A570" s="124" t="s">
        <v>1612</v>
      </c>
      <c r="B570" s="125" t="s">
        <v>504</v>
      </c>
      <c r="C570" s="159">
        <v>10</v>
      </c>
      <c r="D570" s="123"/>
      <c r="E570" s="123"/>
      <c r="F570" s="114">
        <f t="shared" si="14"/>
        <v>0</v>
      </c>
    </row>
    <row r="571" spans="1:6" s="119" customFormat="1">
      <c r="A571" s="124" t="s">
        <v>1613</v>
      </c>
      <c r="B571" s="125" t="s">
        <v>505</v>
      </c>
      <c r="C571" s="159">
        <v>10</v>
      </c>
      <c r="D571" s="123"/>
      <c r="E571" s="123"/>
      <c r="F571" s="114">
        <f t="shared" si="14"/>
        <v>0</v>
      </c>
    </row>
    <row r="572" spans="1:6" s="119" customFormat="1" ht="25.5">
      <c r="A572" s="124" t="s">
        <v>1614</v>
      </c>
      <c r="B572" s="125" t="s">
        <v>506</v>
      </c>
      <c r="C572" s="159">
        <v>10</v>
      </c>
      <c r="D572" s="123"/>
      <c r="E572" s="123"/>
      <c r="F572" s="114">
        <f t="shared" si="14"/>
        <v>0</v>
      </c>
    </row>
    <row r="573" spans="1:6" s="119" customFormat="1" ht="25.5">
      <c r="A573" s="124" t="s">
        <v>1615</v>
      </c>
      <c r="B573" s="125" t="s">
        <v>507</v>
      </c>
      <c r="C573" s="159">
        <v>11</v>
      </c>
      <c r="D573" s="123"/>
      <c r="E573" s="123"/>
      <c r="F573" s="114">
        <f t="shared" si="14"/>
        <v>0</v>
      </c>
    </row>
    <row r="574" spans="1:6" s="119" customFormat="1" ht="25.5">
      <c r="A574" s="126" t="s">
        <v>1616</v>
      </c>
      <c r="B574" s="125" t="s">
        <v>508</v>
      </c>
      <c r="C574" s="159">
        <v>10</v>
      </c>
      <c r="D574" s="123"/>
      <c r="E574" s="123"/>
      <c r="F574" s="114">
        <f t="shared" si="14"/>
        <v>0</v>
      </c>
    </row>
    <row r="575" spans="1:6" s="119" customFormat="1" ht="38.25">
      <c r="A575" s="126" t="s">
        <v>1617</v>
      </c>
      <c r="B575" s="127" t="s">
        <v>509</v>
      </c>
      <c r="C575" s="160">
        <v>10</v>
      </c>
      <c r="D575" s="123"/>
      <c r="E575" s="123"/>
      <c r="F575" s="114">
        <f t="shared" si="14"/>
        <v>0</v>
      </c>
    </row>
    <row r="576" spans="1:6" s="119" customFormat="1" ht="25.5">
      <c r="A576" s="126" t="s">
        <v>1618</v>
      </c>
      <c r="B576" s="127" t="s">
        <v>514</v>
      </c>
      <c r="C576" s="160">
        <v>14</v>
      </c>
      <c r="D576" s="123"/>
      <c r="E576" s="123"/>
      <c r="F576" s="114">
        <f t="shared" si="14"/>
        <v>0</v>
      </c>
    </row>
    <row r="577" spans="1:6" s="119" customFormat="1" ht="38.25">
      <c r="A577" s="126" t="s">
        <v>1619</v>
      </c>
      <c r="B577" s="127" t="s">
        <v>515</v>
      </c>
      <c r="C577" s="160">
        <v>14</v>
      </c>
      <c r="D577" s="123"/>
      <c r="E577" s="123"/>
      <c r="F577" s="114">
        <f t="shared" si="14"/>
        <v>0</v>
      </c>
    </row>
    <row r="578" spans="1:6" s="119" customFormat="1" ht="25.5">
      <c r="A578" s="126" t="s">
        <v>1620</v>
      </c>
      <c r="B578" s="125" t="s">
        <v>516</v>
      </c>
      <c r="C578" s="159">
        <v>14</v>
      </c>
      <c r="D578" s="123"/>
      <c r="E578" s="123"/>
      <c r="F578" s="114">
        <f t="shared" si="14"/>
        <v>0</v>
      </c>
    </row>
    <row r="579" spans="1:6" s="119" customFormat="1">
      <c r="A579" s="124" t="s">
        <v>1621</v>
      </c>
      <c r="B579" s="125" t="s">
        <v>517</v>
      </c>
      <c r="C579" s="159">
        <v>14</v>
      </c>
      <c r="D579" s="123"/>
      <c r="E579" s="123"/>
      <c r="F579" s="114">
        <f t="shared" si="14"/>
        <v>0</v>
      </c>
    </row>
    <row r="580" spans="1:6" s="119" customFormat="1" ht="38.25">
      <c r="A580" s="124" t="s">
        <v>1622</v>
      </c>
      <c r="B580" s="125" t="s">
        <v>518</v>
      </c>
      <c r="C580" s="159">
        <v>14</v>
      </c>
      <c r="D580" s="123"/>
      <c r="E580" s="123"/>
      <c r="F580" s="114">
        <f t="shared" si="14"/>
        <v>0</v>
      </c>
    </row>
    <row r="581" spans="1:6" s="119" customFormat="1">
      <c r="A581" s="124" t="s">
        <v>1623</v>
      </c>
      <c r="B581" s="125" t="s">
        <v>519</v>
      </c>
      <c r="C581" s="159">
        <v>14</v>
      </c>
      <c r="D581" s="123"/>
      <c r="E581" s="123"/>
      <c r="F581" s="114">
        <f t="shared" si="14"/>
        <v>0</v>
      </c>
    </row>
    <row r="582" spans="1:6" s="119" customFormat="1" ht="25.5">
      <c r="A582" s="124" t="s">
        <v>1624</v>
      </c>
      <c r="B582" s="125" t="s">
        <v>1625</v>
      </c>
      <c r="C582" s="159">
        <v>15</v>
      </c>
      <c r="D582" s="123"/>
      <c r="E582" s="123"/>
      <c r="F582" s="114">
        <f t="shared" si="14"/>
        <v>0</v>
      </c>
    </row>
    <row r="583" spans="1:6" s="119" customFormat="1" ht="38.25">
      <c r="A583" s="124" t="s">
        <v>1626</v>
      </c>
      <c r="B583" s="125" t="s">
        <v>520</v>
      </c>
      <c r="C583" s="159">
        <v>15</v>
      </c>
      <c r="D583" s="123"/>
      <c r="E583" s="123"/>
      <c r="F583" s="114">
        <f t="shared" si="14"/>
        <v>0</v>
      </c>
    </row>
    <row r="584" spans="1:6" s="119" customFormat="1" ht="25.5">
      <c r="A584" s="124" t="s">
        <v>1627</v>
      </c>
      <c r="B584" s="125" t="s">
        <v>521</v>
      </c>
      <c r="C584" s="159">
        <v>15</v>
      </c>
      <c r="D584" s="123"/>
      <c r="E584" s="123"/>
      <c r="F584" s="114">
        <f t="shared" si="14"/>
        <v>0</v>
      </c>
    </row>
    <row r="585" spans="1:6" s="119" customFormat="1" ht="38.25">
      <c r="A585" s="124" t="s">
        <v>522</v>
      </c>
      <c r="B585" s="125" t="s">
        <v>523</v>
      </c>
      <c r="C585" s="159">
        <v>15</v>
      </c>
      <c r="D585" s="123"/>
      <c r="E585" s="123"/>
      <c r="F585" s="114">
        <f t="shared" si="14"/>
        <v>0</v>
      </c>
    </row>
    <row r="586" spans="1:6" s="119" customFormat="1" ht="25.5">
      <c r="A586" s="124" t="s">
        <v>524</v>
      </c>
      <c r="B586" s="125" t="s">
        <v>525</v>
      </c>
      <c r="C586" s="159">
        <v>15</v>
      </c>
      <c r="D586" s="123"/>
      <c r="E586" s="123"/>
      <c r="F586" s="114">
        <f t="shared" si="14"/>
        <v>0</v>
      </c>
    </row>
    <row r="587" spans="1:6" s="119" customFormat="1" ht="38.25">
      <c r="A587" s="126" t="s">
        <v>526</v>
      </c>
      <c r="B587" s="125" t="s">
        <v>527</v>
      </c>
      <c r="C587" s="159">
        <v>15</v>
      </c>
      <c r="D587" s="123"/>
      <c r="E587" s="123"/>
      <c r="F587" s="114">
        <f t="shared" si="14"/>
        <v>0</v>
      </c>
    </row>
    <row r="588" spans="1:6" s="119" customFormat="1">
      <c r="A588" s="124" t="s">
        <v>528</v>
      </c>
      <c r="B588" s="125" t="s">
        <v>529</v>
      </c>
      <c r="C588" s="159">
        <v>15</v>
      </c>
      <c r="D588" s="123"/>
      <c r="E588" s="123"/>
      <c r="F588" s="114">
        <f t="shared" si="14"/>
        <v>0</v>
      </c>
    </row>
    <row r="589" spans="1:6" s="119" customFormat="1" ht="25.5">
      <c r="A589" s="124" t="s">
        <v>530</v>
      </c>
      <c r="B589" s="125" t="s">
        <v>531</v>
      </c>
      <c r="C589" s="159">
        <v>15</v>
      </c>
      <c r="D589" s="123"/>
      <c r="E589" s="123"/>
      <c r="F589" s="114">
        <f t="shared" si="14"/>
        <v>0</v>
      </c>
    </row>
    <row r="590" spans="1:6" s="119" customFormat="1" ht="25.5">
      <c r="A590" s="124" t="s">
        <v>532</v>
      </c>
      <c r="B590" s="125" t="s">
        <v>533</v>
      </c>
      <c r="C590" s="159">
        <v>16</v>
      </c>
      <c r="D590" s="123"/>
      <c r="E590" s="123"/>
      <c r="F590" s="114">
        <f t="shared" si="14"/>
        <v>0</v>
      </c>
    </row>
    <row r="591" spans="1:6" s="119" customFormat="1" ht="25.5">
      <c r="A591" s="124" t="s">
        <v>534</v>
      </c>
      <c r="B591" s="125" t="s">
        <v>535</v>
      </c>
      <c r="C591" s="159">
        <v>16</v>
      </c>
      <c r="D591" s="123"/>
      <c r="E591" s="123"/>
      <c r="F591" s="114">
        <f t="shared" si="14"/>
        <v>0</v>
      </c>
    </row>
    <row r="592" spans="1:6" s="119" customFormat="1" ht="25.5">
      <c r="A592" s="124" t="s">
        <v>536</v>
      </c>
      <c r="B592" s="125" t="s">
        <v>537</v>
      </c>
      <c r="C592" s="159">
        <v>16</v>
      </c>
      <c r="D592" s="123"/>
      <c r="E592" s="123"/>
      <c r="F592" s="114">
        <f t="shared" si="14"/>
        <v>0</v>
      </c>
    </row>
    <row r="593" spans="1:6" s="119" customFormat="1" ht="25.5">
      <c r="A593" s="124" t="s">
        <v>538</v>
      </c>
      <c r="B593" s="125" t="s">
        <v>539</v>
      </c>
      <c r="C593" s="159">
        <v>16</v>
      </c>
      <c r="D593" s="123"/>
      <c r="E593" s="123"/>
      <c r="F593" s="114">
        <f t="shared" si="14"/>
        <v>0</v>
      </c>
    </row>
    <row r="594" spans="1:6" s="119" customFormat="1" ht="25.5">
      <c r="A594" s="124" t="s">
        <v>540</v>
      </c>
      <c r="B594" s="125" t="s">
        <v>541</v>
      </c>
      <c r="C594" s="159">
        <v>16</v>
      </c>
      <c r="D594" s="123"/>
      <c r="E594" s="123"/>
      <c r="F594" s="114">
        <f t="shared" si="14"/>
        <v>0</v>
      </c>
    </row>
    <row r="595" spans="1:6" s="119" customFormat="1" ht="25.5">
      <c r="A595" s="124" t="s">
        <v>542</v>
      </c>
      <c r="B595" s="125" t="s">
        <v>543</v>
      </c>
      <c r="C595" s="159">
        <v>16</v>
      </c>
      <c r="D595" s="123"/>
      <c r="E595" s="123"/>
      <c r="F595" s="114">
        <f t="shared" si="14"/>
        <v>0</v>
      </c>
    </row>
    <row r="596" spans="1:6" s="119" customFormat="1" ht="38.25">
      <c r="A596" s="124" t="s">
        <v>544</v>
      </c>
      <c r="B596" s="125" t="s">
        <v>545</v>
      </c>
      <c r="C596" s="159">
        <v>16</v>
      </c>
      <c r="D596" s="123"/>
      <c r="E596" s="123"/>
      <c r="F596" s="114">
        <f t="shared" si="14"/>
        <v>0</v>
      </c>
    </row>
    <row r="597" spans="1:6" s="119" customFormat="1" ht="25.5">
      <c r="A597" s="124" t="s">
        <v>546</v>
      </c>
      <c r="B597" s="125" t="s">
        <v>547</v>
      </c>
      <c r="C597" s="159">
        <v>16</v>
      </c>
      <c r="D597" s="123"/>
      <c r="E597" s="123"/>
      <c r="F597" s="114">
        <f t="shared" si="14"/>
        <v>0</v>
      </c>
    </row>
    <row r="598" spans="1:6" s="119" customFormat="1" ht="25.5">
      <c r="A598" s="124" t="s">
        <v>548</v>
      </c>
      <c r="B598" s="125" t="s">
        <v>549</v>
      </c>
      <c r="C598" s="159">
        <v>16</v>
      </c>
      <c r="D598" s="123"/>
      <c r="E598" s="123"/>
      <c r="F598" s="114">
        <f t="shared" si="14"/>
        <v>0</v>
      </c>
    </row>
    <row r="599" spans="1:6" s="119" customFormat="1" ht="25.5">
      <c r="A599" s="124" t="s">
        <v>550</v>
      </c>
      <c r="B599" s="125" t="s">
        <v>551</v>
      </c>
      <c r="C599" s="159">
        <v>16</v>
      </c>
      <c r="D599" s="123"/>
      <c r="E599" s="123"/>
      <c r="F599" s="114">
        <f t="shared" si="14"/>
        <v>0</v>
      </c>
    </row>
    <row r="600" spans="1:6" s="119" customFormat="1" ht="25.5">
      <c r="A600" s="124" t="s">
        <v>552</v>
      </c>
      <c r="B600" s="125" t="s">
        <v>553</v>
      </c>
      <c r="C600" s="159">
        <v>16</v>
      </c>
      <c r="D600" s="123"/>
      <c r="E600" s="123"/>
      <c r="F600" s="114">
        <f t="shared" si="14"/>
        <v>0</v>
      </c>
    </row>
    <row r="601" spans="1:6" s="119" customFormat="1" ht="38.25">
      <c r="A601" s="124" t="s">
        <v>554</v>
      </c>
      <c r="B601" s="125" t="s">
        <v>555</v>
      </c>
      <c r="C601" s="159">
        <v>16</v>
      </c>
      <c r="D601" s="123"/>
      <c r="E601" s="123"/>
      <c r="F601" s="114">
        <f t="shared" si="14"/>
        <v>0</v>
      </c>
    </row>
    <row r="602" spans="1:6" s="119" customFormat="1" ht="25.5">
      <c r="A602" s="124" t="s">
        <v>556</v>
      </c>
      <c r="B602" s="125" t="s">
        <v>557</v>
      </c>
      <c r="C602" s="159">
        <v>16</v>
      </c>
      <c r="D602" s="123"/>
      <c r="E602" s="123"/>
      <c r="F602" s="114">
        <f t="shared" si="14"/>
        <v>0</v>
      </c>
    </row>
    <row r="603" spans="1:6" s="119" customFormat="1" ht="25.5">
      <c r="A603" s="124" t="s">
        <v>558</v>
      </c>
      <c r="B603" s="125" t="s">
        <v>559</v>
      </c>
      <c r="C603" s="159">
        <v>16</v>
      </c>
      <c r="D603" s="123"/>
      <c r="E603" s="123"/>
      <c r="F603" s="114">
        <f t="shared" si="14"/>
        <v>0</v>
      </c>
    </row>
    <row r="604" spans="1:6" s="119" customFormat="1">
      <c r="A604" s="124" t="s">
        <v>560</v>
      </c>
      <c r="B604" s="125" t="s">
        <v>561</v>
      </c>
      <c r="C604" s="159">
        <v>16</v>
      </c>
      <c r="D604" s="123"/>
      <c r="E604" s="123"/>
      <c r="F604" s="114">
        <f t="shared" si="14"/>
        <v>0</v>
      </c>
    </row>
    <row r="605" spans="1:6" s="119" customFormat="1" ht="25.5">
      <c r="A605" s="124" t="s">
        <v>562</v>
      </c>
      <c r="B605" s="125" t="s">
        <v>563</v>
      </c>
      <c r="C605" s="159">
        <v>16</v>
      </c>
      <c r="D605" s="123"/>
      <c r="E605" s="123"/>
      <c r="F605" s="114">
        <f t="shared" si="14"/>
        <v>0</v>
      </c>
    </row>
    <row r="606" spans="1:6" s="119" customFormat="1" ht="25.5">
      <c r="A606" s="124" t="s">
        <v>564</v>
      </c>
      <c r="B606" s="125" t="s">
        <v>565</v>
      </c>
      <c r="C606" s="159">
        <v>16</v>
      </c>
      <c r="D606" s="123"/>
      <c r="E606" s="123"/>
      <c r="F606" s="114">
        <f t="shared" si="14"/>
        <v>0</v>
      </c>
    </row>
    <row r="607" spans="1:6" s="119" customFormat="1" ht="38.25">
      <c r="A607" s="124" t="s">
        <v>566</v>
      </c>
      <c r="B607" s="125" t="s">
        <v>567</v>
      </c>
      <c r="C607" s="159">
        <v>16</v>
      </c>
      <c r="D607" s="123"/>
      <c r="E607" s="123"/>
      <c r="F607" s="114">
        <f t="shared" si="14"/>
        <v>0</v>
      </c>
    </row>
    <row r="608" spans="1:6" s="119" customFormat="1" ht="25.5">
      <c r="A608" s="124" t="s">
        <v>568</v>
      </c>
      <c r="B608" s="125" t="s">
        <v>569</v>
      </c>
      <c r="C608" s="159">
        <v>16</v>
      </c>
      <c r="D608" s="123"/>
      <c r="E608" s="123"/>
      <c r="F608" s="114">
        <f t="shared" si="14"/>
        <v>0</v>
      </c>
    </row>
    <row r="609" spans="1:6" s="119" customFormat="1" ht="38.25">
      <c r="A609" s="124" t="s">
        <v>570</v>
      </c>
      <c r="B609" s="125" t="s">
        <v>571</v>
      </c>
      <c r="C609" s="159">
        <v>16</v>
      </c>
      <c r="D609" s="123"/>
      <c r="E609" s="123"/>
      <c r="F609" s="114">
        <f t="shared" si="14"/>
        <v>0</v>
      </c>
    </row>
    <row r="610" spans="1:6" s="119" customFormat="1" ht="25.5">
      <c r="A610" s="124" t="s">
        <v>572</v>
      </c>
      <c r="B610" s="125" t="s">
        <v>557</v>
      </c>
      <c r="C610" s="159">
        <v>16</v>
      </c>
      <c r="D610" s="123"/>
      <c r="E610" s="123"/>
      <c r="F610" s="114">
        <f t="shared" si="14"/>
        <v>0</v>
      </c>
    </row>
    <row r="611" spans="1:6" s="119" customFormat="1" ht="25.5">
      <c r="A611" s="124" t="s">
        <v>573</v>
      </c>
      <c r="B611" s="125" t="s">
        <v>574</v>
      </c>
      <c r="C611" s="159">
        <v>16</v>
      </c>
      <c r="D611" s="123"/>
      <c r="E611" s="123"/>
      <c r="F611" s="114">
        <f t="shared" si="14"/>
        <v>0</v>
      </c>
    </row>
    <row r="612" spans="1:6" s="119" customFormat="1" ht="38.25">
      <c r="A612" s="124" t="s">
        <v>575</v>
      </c>
      <c r="B612" s="125" t="s">
        <v>576</v>
      </c>
      <c r="C612" s="159">
        <v>16</v>
      </c>
      <c r="D612" s="123"/>
      <c r="E612" s="123"/>
      <c r="F612" s="114">
        <f t="shared" si="14"/>
        <v>0</v>
      </c>
    </row>
    <row r="613" spans="1:6" s="119" customFormat="1" ht="38.25">
      <c r="A613" s="124" t="s">
        <v>577</v>
      </c>
      <c r="B613" s="125" t="s">
        <v>578</v>
      </c>
      <c r="C613" s="159">
        <v>16</v>
      </c>
      <c r="D613" s="123"/>
      <c r="E613" s="123"/>
      <c r="F613" s="114">
        <f t="shared" si="14"/>
        <v>0</v>
      </c>
    </row>
    <row r="614" spans="1:6" s="119" customFormat="1" ht="25.5">
      <c r="A614" s="124" t="s">
        <v>579</v>
      </c>
      <c r="B614" s="125" t="s">
        <v>580</v>
      </c>
      <c r="C614" s="159">
        <v>16</v>
      </c>
      <c r="D614" s="123"/>
      <c r="E614" s="123"/>
      <c r="F614" s="114">
        <f t="shared" si="14"/>
        <v>0</v>
      </c>
    </row>
    <row r="615" spans="1:6" s="119" customFormat="1">
      <c r="A615" s="124" t="s">
        <v>581</v>
      </c>
      <c r="B615" s="125" t="s">
        <v>582</v>
      </c>
      <c r="C615" s="159">
        <v>16</v>
      </c>
      <c r="D615" s="123"/>
      <c r="E615" s="123"/>
      <c r="F615" s="114">
        <f t="shared" si="14"/>
        <v>0</v>
      </c>
    </row>
    <row r="616" spans="1:6" s="119" customFormat="1" ht="25.5">
      <c r="A616" s="124" t="s">
        <v>583</v>
      </c>
      <c r="B616" s="125" t="s">
        <v>584</v>
      </c>
      <c r="C616" s="159">
        <v>16</v>
      </c>
      <c r="D616" s="123"/>
      <c r="E616" s="123"/>
      <c r="F616" s="114">
        <f t="shared" si="14"/>
        <v>0</v>
      </c>
    </row>
    <row r="617" spans="1:6" s="119" customFormat="1" ht="25.5">
      <c r="A617" s="124" t="s">
        <v>585</v>
      </c>
      <c r="B617" s="125" t="s">
        <v>586</v>
      </c>
      <c r="C617" s="159">
        <v>16</v>
      </c>
      <c r="D617" s="123"/>
      <c r="E617" s="123"/>
      <c r="F617" s="114">
        <f t="shared" si="14"/>
        <v>0</v>
      </c>
    </row>
    <row r="618" spans="1:6" s="119" customFormat="1" ht="25.5">
      <c r="A618" s="124" t="s">
        <v>587</v>
      </c>
      <c r="B618" s="125" t="s">
        <v>588</v>
      </c>
      <c r="C618" s="159">
        <v>16</v>
      </c>
      <c r="D618" s="123"/>
      <c r="E618" s="123"/>
      <c r="F618" s="114">
        <f t="shared" si="14"/>
        <v>0</v>
      </c>
    </row>
    <row r="619" spans="1:6" s="119" customFormat="1" ht="25.5">
      <c r="A619" s="124" t="s">
        <v>589</v>
      </c>
      <c r="B619" s="125" t="s">
        <v>590</v>
      </c>
      <c r="C619" s="159">
        <v>16</v>
      </c>
      <c r="D619" s="123"/>
      <c r="E619" s="123"/>
      <c r="F619" s="114">
        <f t="shared" si="14"/>
        <v>0</v>
      </c>
    </row>
    <row r="620" spans="1:6" s="119" customFormat="1" ht="25.5">
      <c r="A620" s="124" t="s">
        <v>591</v>
      </c>
      <c r="B620" s="125" t="s">
        <v>592</v>
      </c>
      <c r="C620" s="160">
        <v>16</v>
      </c>
      <c r="D620" s="123"/>
      <c r="E620" s="123"/>
      <c r="F620" s="114">
        <f t="shared" si="14"/>
        <v>0</v>
      </c>
    </row>
    <row r="621" spans="1:6" s="119" customFormat="1" ht="25.5">
      <c r="A621" s="124" t="s">
        <v>593</v>
      </c>
      <c r="B621" s="125" t="s">
        <v>594</v>
      </c>
      <c r="C621" s="160">
        <v>16</v>
      </c>
      <c r="D621" s="123"/>
      <c r="E621" s="123"/>
      <c r="F621" s="114">
        <f t="shared" si="14"/>
        <v>0</v>
      </c>
    </row>
    <row r="622" spans="1:6" s="119" customFormat="1" ht="25.5">
      <c r="A622" s="126" t="s">
        <v>595</v>
      </c>
      <c r="B622" s="125" t="s">
        <v>596</v>
      </c>
      <c r="C622" s="159">
        <v>16</v>
      </c>
      <c r="D622" s="123"/>
      <c r="E622" s="123"/>
      <c r="F622" s="114">
        <f t="shared" si="14"/>
        <v>0</v>
      </c>
    </row>
    <row r="623" spans="1:6" s="119" customFormat="1">
      <c r="A623" s="124" t="s">
        <v>597</v>
      </c>
      <c r="B623" s="125" t="s">
        <v>598</v>
      </c>
      <c r="C623" s="159">
        <v>16</v>
      </c>
      <c r="D623" s="123"/>
      <c r="E623" s="123"/>
      <c r="F623" s="114">
        <f t="shared" si="14"/>
        <v>0</v>
      </c>
    </row>
    <row r="624" spans="1:6" s="119" customFormat="1" ht="38.25">
      <c r="A624" s="124" t="s">
        <v>599</v>
      </c>
      <c r="B624" s="125" t="s">
        <v>600</v>
      </c>
      <c r="C624" s="159">
        <v>16</v>
      </c>
      <c r="D624" s="123"/>
      <c r="E624" s="123"/>
      <c r="F624" s="114">
        <f t="shared" si="14"/>
        <v>0</v>
      </c>
    </row>
    <row r="625" spans="1:6" s="119" customFormat="1" ht="25.5">
      <c r="A625" s="124" t="s">
        <v>601</v>
      </c>
      <c r="B625" s="125" t="s">
        <v>602</v>
      </c>
      <c r="C625" s="159">
        <v>16</v>
      </c>
      <c r="D625" s="123"/>
      <c r="E625" s="123"/>
      <c r="F625" s="114">
        <f t="shared" si="14"/>
        <v>0</v>
      </c>
    </row>
    <row r="626" spans="1:6" s="119" customFormat="1">
      <c r="A626" s="124" t="s">
        <v>603</v>
      </c>
      <c r="B626" s="125" t="s">
        <v>604</v>
      </c>
      <c r="C626" s="159">
        <v>16</v>
      </c>
      <c r="D626" s="123"/>
      <c r="E626" s="123"/>
      <c r="F626" s="114">
        <f t="shared" si="14"/>
        <v>0</v>
      </c>
    </row>
    <row r="627" spans="1:6" s="119" customFormat="1" ht="25.5">
      <c r="A627" s="124" t="s">
        <v>605</v>
      </c>
      <c r="B627" s="125" t="s">
        <v>606</v>
      </c>
      <c r="C627" s="159">
        <v>16</v>
      </c>
      <c r="D627" s="123"/>
      <c r="E627" s="123"/>
      <c r="F627" s="114">
        <f t="shared" si="14"/>
        <v>0</v>
      </c>
    </row>
    <row r="628" spans="1:6" s="119" customFormat="1" ht="38.25">
      <c r="A628" s="124" t="s">
        <v>607</v>
      </c>
      <c r="B628" s="125" t="s">
        <v>608</v>
      </c>
      <c r="C628" s="159">
        <v>16</v>
      </c>
      <c r="D628" s="123"/>
      <c r="E628" s="123"/>
      <c r="F628" s="114">
        <f t="shared" si="14"/>
        <v>0</v>
      </c>
    </row>
    <row r="629" spans="1:6" s="119" customFormat="1" ht="38.25">
      <c r="A629" s="124" t="s">
        <v>609</v>
      </c>
      <c r="B629" s="125" t="s">
        <v>610</v>
      </c>
      <c r="C629" s="159">
        <v>16</v>
      </c>
      <c r="D629" s="123"/>
      <c r="E629" s="123"/>
      <c r="F629" s="114">
        <f t="shared" si="14"/>
        <v>0</v>
      </c>
    </row>
    <row r="630" spans="1:6" s="119" customFormat="1" ht="25.5">
      <c r="A630" s="124" t="s">
        <v>611</v>
      </c>
      <c r="B630" s="125" t="s">
        <v>612</v>
      </c>
      <c r="C630" s="159">
        <v>16</v>
      </c>
      <c r="D630" s="123"/>
      <c r="E630" s="123"/>
      <c r="F630" s="114">
        <f t="shared" si="14"/>
        <v>0</v>
      </c>
    </row>
    <row r="631" spans="1:6" s="119" customFormat="1" ht="25.5">
      <c r="A631" s="124" t="s">
        <v>613</v>
      </c>
      <c r="B631" s="125" t="s">
        <v>614</v>
      </c>
      <c r="C631" s="159">
        <v>16</v>
      </c>
      <c r="D631" s="123"/>
      <c r="E631" s="123"/>
      <c r="F631" s="114">
        <f t="shared" si="14"/>
        <v>0</v>
      </c>
    </row>
    <row r="632" spans="1:6" s="119" customFormat="1" ht="38.25">
      <c r="A632" s="124" t="s">
        <v>615</v>
      </c>
      <c r="B632" s="125" t="s">
        <v>616</v>
      </c>
      <c r="C632" s="159">
        <v>16</v>
      </c>
      <c r="D632" s="123"/>
      <c r="E632" s="123"/>
      <c r="F632" s="114">
        <f t="shared" ref="F632:F695" si="15">D632-E632</f>
        <v>0</v>
      </c>
    </row>
    <row r="633" spans="1:6" s="119" customFormat="1" ht="25.5">
      <c r="A633" s="124" t="s">
        <v>617</v>
      </c>
      <c r="B633" s="125" t="s">
        <v>618</v>
      </c>
      <c r="C633" s="159">
        <v>16</v>
      </c>
      <c r="D633" s="123"/>
      <c r="E633" s="123"/>
      <c r="F633" s="114">
        <f t="shared" si="15"/>
        <v>0</v>
      </c>
    </row>
    <row r="634" spans="1:6" s="119" customFormat="1" ht="25.5">
      <c r="A634" s="124" t="s">
        <v>619</v>
      </c>
      <c r="B634" s="125" t="s">
        <v>620</v>
      </c>
      <c r="C634" s="159">
        <v>16</v>
      </c>
      <c r="D634" s="123"/>
      <c r="E634" s="123"/>
      <c r="F634" s="114">
        <f t="shared" si="15"/>
        <v>0</v>
      </c>
    </row>
    <row r="635" spans="1:6" s="119" customFormat="1" ht="25.5">
      <c r="A635" s="124" t="s">
        <v>621</v>
      </c>
      <c r="B635" s="125" t="s">
        <v>622</v>
      </c>
      <c r="C635" s="159">
        <v>16</v>
      </c>
      <c r="D635" s="123"/>
      <c r="E635" s="123"/>
      <c r="F635" s="114">
        <f t="shared" si="15"/>
        <v>0</v>
      </c>
    </row>
    <row r="636" spans="1:6" s="119" customFormat="1" ht="38.25">
      <c r="A636" s="124" t="s">
        <v>623</v>
      </c>
      <c r="B636" s="125" t="s">
        <v>624</v>
      </c>
      <c r="C636" s="159">
        <v>16</v>
      </c>
      <c r="D636" s="123"/>
      <c r="E636" s="123"/>
      <c r="F636" s="114">
        <f t="shared" si="15"/>
        <v>0</v>
      </c>
    </row>
    <row r="637" spans="1:6" s="119" customFormat="1" ht="25.5">
      <c r="A637" s="126" t="s">
        <v>625</v>
      </c>
      <c r="B637" s="125" t="s">
        <v>626</v>
      </c>
      <c r="C637" s="159">
        <v>16</v>
      </c>
      <c r="D637" s="123"/>
      <c r="E637" s="123"/>
      <c r="F637" s="114">
        <f t="shared" si="15"/>
        <v>0</v>
      </c>
    </row>
    <row r="638" spans="1:6" s="119" customFormat="1" ht="25.5">
      <c r="A638" s="124" t="s">
        <v>627</v>
      </c>
      <c r="B638" s="125" t="s">
        <v>628</v>
      </c>
      <c r="C638" s="159">
        <v>16</v>
      </c>
      <c r="D638" s="123"/>
      <c r="E638" s="123"/>
      <c r="F638" s="114">
        <f t="shared" si="15"/>
        <v>0</v>
      </c>
    </row>
    <row r="639" spans="1:6" s="119" customFormat="1" ht="25.5">
      <c r="A639" s="124" t="s">
        <v>629</v>
      </c>
      <c r="B639" s="125" t="s">
        <v>620</v>
      </c>
      <c r="C639" s="159">
        <v>16</v>
      </c>
      <c r="D639" s="123"/>
      <c r="E639" s="123"/>
      <c r="F639" s="114">
        <f t="shared" si="15"/>
        <v>0</v>
      </c>
    </row>
    <row r="640" spans="1:6" s="119" customFormat="1" ht="25.5">
      <c r="A640" s="124" t="s">
        <v>630</v>
      </c>
      <c r="B640" s="125" t="s">
        <v>631</v>
      </c>
      <c r="C640" s="159">
        <v>16</v>
      </c>
      <c r="D640" s="123"/>
      <c r="E640" s="123"/>
      <c r="F640" s="114">
        <f t="shared" si="15"/>
        <v>0</v>
      </c>
    </row>
    <row r="641" spans="1:6" s="119" customFormat="1" ht="38.25">
      <c r="A641" s="124" t="s">
        <v>632</v>
      </c>
      <c r="B641" s="125" t="s">
        <v>633</v>
      </c>
      <c r="C641" s="159">
        <v>16</v>
      </c>
      <c r="D641" s="123"/>
      <c r="E641" s="123"/>
      <c r="F641" s="114">
        <f t="shared" si="15"/>
        <v>0</v>
      </c>
    </row>
    <row r="642" spans="1:6" s="119" customFormat="1" ht="25.5">
      <c r="A642" s="124" t="s">
        <v>634</v>
      </c>
      <c r="B642" s="125" t="s">
        <v>635</v>
      </c>
      <c r="C642" s="159">
        <v>16</v>
      </c>
      <c r="D642" s="123"/>
      <c r="E642" s="123"/>
      <c r="F642" s="114">
        <f t="shared" si="15"/>
        <v>0</v>
      </c>
    </row>
    <row r="643" spans="1:6" s="119" customFormat="1" ht="25.5">
      <c r="A643" s="124" t="s">
        <v>636</v>
      </c>
      <c r="B643" s="125" t="s">
        <v>637</v>
      </c>
      <c r="C643" s="159">
        <v>16</v>
      </c>
      <c r="D643" s="123"/>
      <c r="E643" s="123"/>
      <c r="F643" s="114">
        <f t="shared" si="15"/>
        <v>0</v>
      </c>
    </row>
    <row r="644" spans="1:6" s="119" customFormat="1" ht="25.5">
      <c r="A644" s="124" t="s">
        <v>638</v>
      </c>
      <c r="B644" s="125" t="s">
        <v>639</v>
      </c>
      <c r="C644" s="159">
        <v>16</v>
      </c>
      <c r="D644" s="123"/>
      <c r="E644" s="123"/>
      <c r="F644" s="114">
        <f t="shared" si="15"/>
        <v>0</v>
      </c>
    </row>
    <row r="645" spans="1:6" s="119" customFormat="1" ht="25.5">
      <c r="A645" s="124" t="s">
        <v>640</v>
      </c>
      <c r="B645" s="125" t="s">
        <v>1628</v>
      </c>
      <c r="C645" s="159">
        <v>16</v>
      </c>
      <c r="D645" s="123"/>
      <c r="E645" s="123"/>
      <c r="F645" s="114">
        <f t="shared" si="15"/>
        <v>0</v>
      </c>
    </row>
    <row r="646" spans="1:6" s="119" customFormat="1" ht="38.25">
      <c r="A646" s="124" t="s">
        <v>641</v>
      </c>
      <c r="B646" s="125" t="s">
        <v>642</v>
      </c>
      <c r="C646" s="159">
        <v>16</v>
      </c>
      <c r="D646" s="123"/>
      <c r="E646" s="123"/>
      <c r="F646" s="114">
        <f t="shared" si="15"/>
        <v>0</v>
      </c>
    </row>
    <row r="647" spans="1:6" s="119" customFormat="1" ht="25.5">
      <c r="A647" s="124" t="s">
        <v>643</v>
      </c>
      <c r="B647" s="125" t="s">
        <v>644</v>
      </c>
      <c r="C647" s="159">
        <v>16</v>
      </c>
      <c r="D647" s="123"/>
      <c r="E647" s="123"/>
      <c r="F647" s="114">
        <f t="shared" si="15"/>
        <v>0</v>
      </c>
    </row>
    <row r="648" spans="1:6" s="119" customFormat="1" ht="38.25">
      <c r="A648" s="124" t="s">
        <v>645</v>
      </c>
      <c r="B648" s="125" t="s">
        <v>646</v>
      </c>
      <c r="C648" s="159">
        <v>16</v>
      </c>
      <c r="D648" s="123"/>
      <c r="E648" s="123"/>
      <c r="F648" s="114">
        <f t="shared" si="15"/>
        <v>0</v>
      </c>
    </row>
    <row r="649" spans="1:6" s="119" customFormat="1" ht="25.5">
      <c r="A649" s="124" t="s">
        <v>647</v>
      </c>
      <c r="B649" s="125" t="s">
        <v>648</v>
      </c>
      <c r="C649" s="159">
        <v>16</v>
      </c>
      <c r="D649" s="123"/>
      <c r="E649" s="123"/>
      <c r="F649" s="114">
        <f t="shared" si="15"/>
        <v>0</v>
      </c>
    </row>
    <row r="650" spans="1:6" s="119" customFormat="1" ht="25.5">
      <c r="A650" s="124" t="s">
        <v>649</v>
      </c>
      <c r="B650" s="125" t="s">
        <v>650</v>
      </c>
      <c r="C650" s="159">
        <v>16</v>
      </c>
      <c r="D650" s="123"/>
      <c r="E650" s="123"/>
      <c r="F650" s="114">
        <f t="shared" si="15"/>
        <v>0</v>
      </c>
    </row>
    <row r="651" spans="1:6" s="119" customFormat="1" ht="25.5">
      <c r="A651" s="124" t="s">
        <v>651</v>
      </c>
      <c r="B651" s="125" t="s">
        <v>652</v>
      </c>
      <c r="C651" s="159">
        <v>16</v>
      </c>
      <c r="D651" s="123"/>
      <c r="E651" s="123"/>
      <c r="F651" s="114">
        <f t="shared" si="15"/>
        <v>0</v>
      </c>
    </row>
    <row r="652" spans="1:6" s="119" customFormat="1" ht="25.5">
      <c r="A652" s="124" t="s">
        <v>653</v>
      </c>
      <c r="B652" s="125" t="s">
        <v>1629</v>
      </c>
      <c r="C652" s="159">
        <v>16</v>
      </c>
      <c r="D652" s="123"/>
      <c r="E652" s="123"/>
      <c r="F652" s="114">
        <f t="shared" si="15"/>
        <v>0</v>
      </c>
    </row>
    <row r="653" spans="1:6" s="119" customFormat="1" ht="25.5">
      <c r="A653" s="124" t="s">
        <v>654</v>
      </c>
      <c r="B653" s="125" t="s">
        <v>655</v>
      </c>
      <c r="C653" s="159">
        <v>16</v>
      </c>
      <c r="D653" s="123"/>
      <c r="E653" s="123"/>
      <c r="F653" s="114">
        <f t="shared" si="15"/>
        <v>0</v>
      </c>
    </row>
    <row r="654" spans="1:6" s="119" customFormat="1" ht="25.5">
      <c r="A654" s="124" t="s">
        <v>656</v>
      </c>
      <c r="B654" s="125" t="s">
        <v>1630</v>
      </c>
      <c r="C654" s="159">
        <v>16</v>
      </c>
      <c r="D654" s="123"/>
      <c r="E654" s="123"/>
      <c r="F654" s="114">
        <f t="shared" si="15"/>
        <v>0</v>
      </c>
    </row>
    <row r="655" spans="1:6" s="119" customFormat="1">
      <c r="A655" s="124" t="s">
        <v>657</v>
      </c>
      <c r="B655" s="125" t="s">
        <v>658</v>
      </c>
      <c r="C655" s="159">
        <v>16</v>
      </c>
      <c r="D655" s="123"/>
      <c r="E655" s="123"/>
      <c r="F655" s="114">
        <f t="shared" si="15"/>
        <v>0</v>
      </c>
    </row>
    <row r="656" spans="1:6" s="119" customFormat="1" ht="38.25">
      <c r="A656" s="124" t="s">
        <v>659</v>
      </c>
      <c r="B656" s="125" t="s">
        <v>660</v>
      </c>
      <c r="C656" s="159">
        <v>16</v>
      </c>
      <c r="D656" s="123"/>
      <c r="E656" s="123"/>
      <c r="F656" s="114">
        <f t="shared" si="15"/>
        <v>0</v>
      </c>
    </row>
    <row r="657" spans="1:6" s="119" customFormat="1" ht="25.5">
      <c r="A657" s="124" t="s">
        <v>661</v>
      </c>
      <c r="B657" s="125" t="s">
        <v>1631</v>
      </c>
      <c r="C657" s="159">
        <v>16</v>
      </c>
      <c r="D657" s="123"/>
      <c r="E657" s="123"/>
      <c r="F657" s="114">
        <f t="shared" si="15"/>
        <v>0</v>
      </c>
    </row>
    <row r="658" spans="1:6" s="119" customFormat="1">
      <c r="A658" s="124" t="s">
        <v>662</v>
      </c>
      <c r="B658" s="125" t="s">
        <v>663</v>
      </c>
      <c r="C658" s="159">
        <v>16</v>
      </c>
      <c r="D658" s="123"/>
      <c r="E658" s="123"/>
      <c r="F658" s="114">
        <f t="shared" si="15"/>
        <v>0</v>
      </c>
    </row>
    <row r="659" spans="1:6" s="119" customFormat="1" ht="25.5">
      <c r="A659" s="124" t="s">
        <v>664</v>
      </c>
      <c r="B659" s="125" t="s">
        <v>665</v>
      </c>
      <c r="C659" s="159">
        <v>16</v>
      </c>
      <c r="D659" s="123"/>
      <c r="E659" s="123"/>
      <c r="F659" s="114">
        <f t="shared" si="15"/>
        <v>0</v>
      </c>
    </row>
    <row r="660" spans="1:6" s="119" customFormat="1" ht="25.5">
      <c r="A660" s="124" t="s">
        <v>666</v>
      </c>
      <c r="B660" s="125" t="s">
        <v>667</v>
      </c>
      <c r="C660" s="159">
        <v>16</v>
      </c>
      <c r="D660" s="123"/>
      <c r="E660" s="123"/>
      <c r="F660" s="114">
        <f t="shared" si="15"/>
        <v>0</v>
      </c>
    </row>
    <row r="661" spans="1:6" s="119" customFormat="1">
      <c r="A661" s="124" t="s">
        <v>668</v>
      </c>
      <c r="B661" s="125" t="s">
        <v>669</v>
      </c>
      <c r="C661" s="159">
        <v>16</v>
      </c>
      <c r="D661" s="123"/>
      <c r="E661" s="123"/>
      <c r="F661" s="114">
        <f t="shared" si="15"/>
        <v>0</v>
      </c>
    </row>
    <row r="662" spans="1:6" s="119" customFormat="1" ht="25.5">
      <c r="A662" s="124" t="s">
        <v>670</v>
      </c>
      <c r="B662" s="125" t="s">
        <v>671</v>
      </c>
      <c r="C662" s="159">
        <v>16</v>
      </c>
      <c r="D662" s="123"/>
      <c r="E662" s="123"/>
      <c r="F662" s="114">
        <f t="shared" si="15"/>
        <v>0</v>
      </c>
    </row>
    <row r="663" spans="1:6" s="119" customFormat="1" ht="38.25">
      <c r="A663" s="124" t="s">
        <v>672</v>
      </c>
      <c r="B663" s="125" t="s">
        <v>1632</v>
      </c>
      <c r="C663" s="159">
        <v>16</v>
      </c>
      <c r="D663" s="123"/>
      <c r="E663" s="123"/>
      <c r="F663" s="114">
        <f t="shared" si="15"/>
        <v>0</v>
      </c>
    </row>
    <row r="664" spans="1:6" s="119" customFormat="1" ht="25.5">
      <c r="A664" s="124" t="s">
        <v>673</v>
      </c>
      <c r="B664" s="125" t="s">
        <v>1633</v>
      </c>
      <c r="C664" s="159">
        <v>16</v>
      </c>
      <c r="D664" s="123"/>
      <c r="E664" s="123"/>
      <c r="F664" s="114">
        <f t="shared" si="15"/>
        <v>0</v>
      </c>
    </row>
    <row r="665" spans="1:6" s="119" customFormat="1" ht="25.5">
      <c r="A665" s="124" t="s">
        <v>674</v>
      </c>
      <c r="B665" s="125" t="s">
        <v>675</v>
      </c>
      <c r="C665" s="159">
        <v>16</v>
      </c>
      <c r="D665" s="123"/>
      <c r="E665" s="123"/>
      <c r="F665" s="114">
        <f t="shared" si="15"/>
        <v>0</v>
      </c>
    </row>
    <row r="666" spans="1:6" s="119" customFormat="1">
      <c r="A666" s="124" t="s">
        <v>677</v>
      </c>
      <c r="B666" s="125" t="s">
        <v>678</v>
      </c>
      <c r="C666" s="159">
        <v>16</v>
      </c>
      <c r="D666" s="123"/>
      <c r="E666" s="123"/>
      <c r="F666" s="114">
        <f t="shared" si="15"/>
        <v>0</v>
      </c>
    </row>
    <row r="667" spans="1:6" s="119" customFormat="1" ht="25.5">
      <c r="A667" s="124" t="s">
        <v>679</v>
      </c>
      <c r="B667" s="125" t="s">
        <v>680</v>
      </c>
      <c r="C667" s="159">
        <v>16</v>
      </c>
      <c r="D667" s="123"/>
      <c r="E667" s="123"/>
      <c r="F667" s="114">
        <f t="shared" si="15"/>
        <v>0</v>
      </c>
    </row>
    <row r="668" spans="1:6" s="119" customFormat="1" ht="51">
      <c r="A668" s="124" t="s">
        <v>681</v>
      </c>
      <c r="B668" s="125" t="s">
        <v>682</v>
      </c>
      <c r="C668" s="159">
        <v>16</v>
      </c>
      <c r="D668" s="123"/>
      <c r="E668" s="123"/>
      <c r="F668" s="114">
        <f t="shared" si="15"/>
        <v>0</v>
      </c>
    </row>
    <row r="669" spans="1:6" s="119" customFormat="1" ht="25.5">
      <c r="A669" s="124" t="s">
        <v>683</v>
      </c>
      <c r="B669" s="125" t="s">
        <v>684</v>
      </c>
      <c r="C669" s="159">
        <v>16</v>
      </c>
      <c r="D669" s="123"/>
      <c r="E669" s="123"/>
      <c r="F669" s="114">
        <f t="shared" si="15"/>
        <v>0</v>
      </c>
    </row>
    <row r="670" spans="1:6" s="119" customFormat="1" ht="25.5">
      <c r="A670" s="124" t="s">
        <v>685</v>
      </c>
      <c r="B670" s="125" t="s">
        <v>686</v>
      </c>
      <c r="C670" s="159">
        <v>16</v>
      </c>
      <c r="D670" s="123"/>
      <c r="E670" s="123"/>
      <c r="F670" s="114">
        <f t="shared" si="15"/>
        <v>0</v>
      </c>
    </row>
    <row r="671" spans="1:6" s="119" customFormat="1" ht="25.5">
      <c r="A671" s="124" t="s">
        <v>687</v>
      </c>
      <c r="B671" s="125" t="s">
        <v>688</v>
      </c>
      <c r="C671" s="159">
        <v>16</v>
      </c>
      <c r="D671" s="123"/>
      <c r="E671" s="123"/>
      <c r="F671" s="114">
        <f t="shared" si="15"/>
        <v>0</v>
      </c>
    </row>
    <row r="672" spans="1:6" s="119" customFormat="1" ht="25.5">
      <c r="A672" s="124" t="s">
        <v>689</v>
      </c>
      <c r="B672" s="125" t="s">
        <v>690</v>
      </c>
      <c r="C672" s="159">
        <v>16</v>
      </c>
      <c r="D672" s="123"/>
      <c r="E672" s="123"/>
      <c r="F672" s="114">
        <f t="shared" si="15"/>
        <v>0</v>
      </c>
    </row>
    <row r="673" spans="1:6" s="119" customFormat="1" ht="25.5">
      <c r="A673" s="124" t="s">
        <v>691</v>
      </c>
      <c r="B673" s="125" t="s">
        <v>692</v>
      </c>
      <c r="C673" s="159">
        <v>16</v>
      </c>
      <c r="D673" s="123"/>
      <c r="E673" s="123"/>
      <c r="F673" s="114">
        <f t="shared" si="15"/>
        <v>0</v>
      </c>
    </row>
    <row r="674" spans="1:6" s="119" customFormat="1" ht="25.5">
      <c r="A674" s="124" t="s">
        <v>693</v>
      </c>
      <c r="B674" s="125" t="s">
        <v>694</v>
      </c>
      <c r="C674" s="159">
        <v>16</v>
      </c>
      <c r="D674" s="123"/>
      <c r="E674" s="123"/>
      <c r="F674" s="114">
        <f t="shared" si="15"/>
        <v>0</v>
      </c>
    </row>
    <row r="675" spans="1:6" s="119" customFormat="1">
      <c r="A675" s="124" t="s">
        <v>695</v>
      </c>
      <c r="B675" s="125" t="s">
        <v>696</v>
      </c>
      <c r="C675" s="159">
        <v>16</v>
      </c>
      <c r="D675" s="123"/>
      <c r="E675" s="123"/>
      <c r="F675" s="114">
        <f t="shared" si="15"/>
        <v>0</v>
      </c>
    </row>
    <row r="676" spans="1:6" s="119" customFormat="1" ht="25.5">
      <c r="A676" s="124" t="s">
        <v>697</v>
      </c>
      <c r="B676" s="125" t="s">
        <v>698</v>
      </c>
      <c r="C676" s="159">
        <v>16</v>
      </c>
      <c r="D676" s="123"/>
      <c r="E676" s="123"/>
      <c r="F676" s="114">
        <f t="shared" si="15"/>
        <v>0</v>
      </c>
    </row>
    <row r="677" spans="1:6" s="119" customFormat="1" ht="25.5">
      <c r="A677" s="124" t="s">
        <v>699</v>
      </c>
      <c r="B677" s="125" t="s">
        <v>688</v>
      </c>
      <c r="C677" s="159">
        <v>16</v>
      </c>
      <c r="D677" s="123"/>
      <c r="E677" s="123"/>
      <c r="F677" s="114">
        <f t="shared" si="15"/>
        <v>0</v>
      </c>
    </row>
    <row r="678" spans="1:6" s="119" customFormat="1" ht="25.5">
      <c r="A678" s="124" t="s">
        <v>700</v>
      </c>
      <c r="B678" s="125" t="s">
        <v>701</v>
      </c>
      <c r="C678" s="159">
        <v>16</v>
      </c>
      <c r="D678" s="123"/>
      <c r="E678" s="123"/>
      <c r="F678" s="114">
        <f t="shared" si="15"/>
        <v>0</v>
      </c>
    </row>
    <row r="679" spans="1:6" s="119" customFormat="1" ht="25.5">
      <c r="A679" s="124" t="s">
        <v>702</v>
      </c>
      <c r="B679" s="125" t="s">
        <v>703</v>
      </c>
      <c r="C679" s="159">
        <v>16</v>
      </c>
      <c r="D679" s="123"/>
      <c r="E679" s="123"/>
      <c r="F679" s="114">
        <f t="shared" si="15"/>
        <v>0</v>
      </c>
    </row>
    <row r="680" spans="1:6" s="119" customFormat="1" ht="25.5">
      <c r="A680" s="124" t="s">
        <v>704</v>
      </c>
      <c r="B680" s="125" t="s">
        <v>705</v>
      </c>
      <c r="C680" s="159">
        <v>16</v>
      </c>
      <c r="D680" s="123"/>
      <c r="E680" s="123"/>
      <c r="F680" s="114">
        <f t="shared" si="15"/>
        <v>0</v>
      </c>
    </row>
    <row r="681" spans="1:6" s="119" customFormat="1" ht="38.25">
      <c r="A681" s="124" t="s">
        <v>706</v>
      </c>
      <c r="B681" s="125" t="s">
        <v>707</v>
      </c>
      <c r="C681" s="159">
        <v>16</v>
      </c>
      <c r="D681" s="123"/>
      <c r="E681" s="123"/>
      <c r="F681" s="114">
        <f t="shared" si="15"/>
        <v>0</v>
      </c>
    </row>
    <row r="682" spans="1:6" s="119" customFormat="1" ht="25.5">
      <c r="A682" s="124" t="s">
        <v>708</v>
      </c>
      <c r="B682" s="125" t="s">
        <v>709</v>
      </c>
      <c r="C682" s="159">
        <v>16</v>
      </c>
      <c r="D682" s="123"/>
      <c r="E682" s="123"/>
      <c r="F682" s="114">
        <f t="shared" si="15"/>
        <v>0</v>
      </c>
    </row>
    <row r="683" spans="1:6" s="119" customFormat="1" ht="25.5">
      <c r="A683" s="124" t="s">
        <v>710</v>
      </c>
      <c r="B683" s="125" t="s">
        <v>711</v>
      </c>
      <c r="C683" s="159">
        <v>16</v>
      </c>
      <c r="D683" s="123"/>
      <c r="E683" s="123"/>
      <c r="F683" s="114">
        <f t="shared" si="15"/>
        <v>0</v>
      </c>
    </row>
    <row r="684" spans="1:6" s="119" customFormat="1" ht="25.5">
      <c r="A684" s="124" t="s">
        <v>712</v>
      </c>
      <c r="B684" s="125" t="s">
        <v>713</v>
      </c>
      <c r="C684" s="159">
        <v>16</v>
      </c>
      <c r="D684" s="123"/>
      <c r="E684" s="123"/>
      <c r="F684" s="114">
        <f t="shared" si="15"/>
        <v>0</v>
      </c>
    </row>
    <row r="685" spans="1:6" s="119" customFormat="1" ht="25.5">
      <c r="A685" s="124" t="s">
        <v>714</v>
      </c>
      <c r="B685" s="125" t="s">
        <v>715</v>
      </c>
      <c r="C685" s="159">
        <v>16</v>
      </c>
      <c r="D685" s="123"/>
      <c r="E685" s="123"/>
      <c r="F685" s="114">
        <f t="shared" si="15"/>
        <v>0</v>
      </c>
    </row>
    <row r="686" spans="1:6" s="119" customFormat="1" ht="25.5">
      <c r="A686" s="124" t="s">
        <v>716</v>
      </c>
      <c r="B686" s="125" t="s">
        <v>717</v>
      </c>
      <c r="C686" s="159">
        <v>16</v>
      </c>
      <c r="D686" s="123"/>
      <c r="E686" s="123"/>
      <c r="F686" s="114">
        <f t="shared" si="15"/>
        <v>0</v>
      </c>
    </row>
    <row r="687" spans="1:6" s="119" customFormat="1">
      <c r="A687" s="124" t="s">
        <v>718</v>
      </c>
      <c r="B687" s="125" t="s">
        <v>719</v>
      </c>
      <c r="C687" s="159">
        <v>16</v>
      </c>
      <c r="D687" s="123"/>
      <c r="E687" s="123"/>
      <c r="F687" s="114">
        <f t="shared" si="15"/>
        <v>0</v>
      </c>
    </row>
    <row r="688" spans="1:6" s="119" customFormat="1" ht="25.5">
      <c r="A688" s="124" t="s">
        <v>720</v>
      </c>
      <c r="B688" s="125" t="s">
        <v>721</v>
      </c>
      <c r="C688" s="159">
        <v>16</v>
      </c>
      <c r="D688" s="123"/>
      <c r="E688" s="123"/>
      <c r="F688" s="114">
        <f t="shared" si="15"/>
        <v>0</v>
      </c>
    </row>
    <row r="689" spans="1:6" s="119" customFormat="1" ht="25.5">
      <c r="A689" s="124" t="s">
        <v>722</v>
      </c>
      <c r="B689" s="125" t="s">
        <v>723</v>
      </c>
      <c r="C689" s="159">
        <v>16</v>
      </c>
      <c r="D689" s="123"/>
      <c r="E689" s="123"/>
      <c r="F689" s="114">
        <f t="shared" si="15"/>
        <v>0</v>
      </c>
    </row>
    <row r="690" spans="1:6" s="119" customFormat="1" ht="25.5">
      <c r="A690" s="124" t="s">
        <v>724</v>
      </c>
      <c r="B690" s="125" t="s">
        <v>725</v>
      </c>
      <c r="C690" s="159">
        <v>16</v>
      </c>
      <c r="D690" s="123"/>
      <c r="E690" s="123"/>
      <c r="F690" s="114">
        <f t="shared" si="15"/>
        <v>0</v>
      </c>
    </row>
    <row r="691" spans="1:6" s="119" customFormat="1" ht="25.5">
      <c r="A691" s="124" t="s">
        <v>726</v>
      </c>
      <c r="B691" s="125" t="s">
        <v>727</v>
      </c>
      <c r="C691" s="159">
        <v>16</v>
      </c>
      <c r="D691" s="123"/>
      <c r="E691" s="123"/>
      <c r="F691" s="114">
        <f t="shared" si="15"/>
        <v>0</v>
      </c>
    </row>
    <row r="692" spans="1:6" s="119" customFormat="1">
      <c r="A692" s="124" t="s">
        <v>728</v>
      </c>
      <c r="B692" s="125" t="s">
        <v>729</v>
      </c>
      <c r="C692" s="159">
        <v>16</v>
      </c>
      <c r="D692" s="123"/>
      <c r="E692" s="123"/>
      <c r="F692" s="114">
        <f t="shared" si="15"/>
        <v>0</v>
      </c>
    </row>
    <row r="693" spans="1:6" s="119" customFormat="1" ht="25.5">
      <c r="A693" s="124" t="s">
        <v>730</v>
      </c>
      <c r="B693" s="125" t="s">
        <v>731</v>
      </c>
      <c r="C693" s="159">
        <v>16</v>
      </c>
      <c r="D693" s="123"/>
      <c r="E693" s="123"/>
      <c r="F693" s="114">
        <f t="shared" si="15"/>
        <v>0</v>
      </c>
    </row>
    <row r="694" spans="1:6" s="119" customFormat="1" ht="38.25">
      <c r="A694" s="124" t="s">
        <v>732</v>
      </c>
      <c r="B694" s="125" t="s">
        <v>733</v>
      </c>
      <c r="C694" s="159">
        <v>16</v>
      </c>
      <c r="D694" s="123"/>
      <c r="E694" s="123"/>
      <c r="F694" s="114">
        <f t="shared" si="15"/>
        <v>0</v>
      </c>
    </row>
    <row r="695" spans="1:6" s="119" customFormat="1" ht="38.25">
      <c r="A695" s="124" t="s">
        <v>734</v>
      </c>
      <c r="B695" s="125" t="s">
        <v>735</v>
      </c>
      <c r="C695" s="159">
        <v>16</v>
      </c>
      <c r="D695" s="123"/>
      <c r="E695" s="123"/>
      <c r="F695" s="114">
        <f t="shared" si="15"/>
        <v>0</v>
      </c>
    </row>
    <row r="696" spans="1:6" s="119" customFormat="1" ht="38.25">
      <c r="A696" s="124" t="s">
        <v>736</v>
      </c>
      <c r="B696" s="125" t="s">
        <v>737</v>
      </c>
      <c r="C696" s="159">
        <v>16</v>
      </c>
      <c r="D696" s="123"/>
      <c r="E696" s="123"/>
      <c r="F696" s="114">
        <f t="shared" ref="F696:F759" si="16">D696-E696</f>
        <v>0</v>
      </c>
    </row>
    <row r="697" spans="1:6" s="119" customFormat="1">
      <c r="A697" s="124" t="s">
        <v>738</v>
      </c>
      <c r="B697" s="125" t="s">
        <v>739</v>
      </c>
      <c r="C697" s="159">
        <v>16</v>
      </c>
      <c r="D697" s="123"/>
      <c r="E697" s="123"/>
      <c r="F697" s="114">
        <f t="shared" si="16"/>
        <v>0</v>
      </c>
    </row>
    <row r="698" spans="1:6" s="119" customFormat="1">
      <c r="A698" s="124" t="s">
        <v>740</v>
      </c>
      <c r="B698" s="125" t="s">
        <v>741</v>
      </c>
      <c r="C698" s="159">
        <v>16</v>
      </c>
      <c r="D698" s="123"/>
      <c r="E698" s="123"/>
      <c r="F698" s="114">
        <f t="shared" si="16"/>
        <v>0</v>
      </c>
    </row>
    <row r="699" spans="1:6" s="119" customFormat="1" ht="25.5">
      <c r="A699" s="124" t="s">
        <v>742</v>
      </c>
      <c r="B699" s="125" t="s">
        <v>743</v>
      </c>
      <c r="C699" s="159">
        <v>16</v>
      </c>
      <c r="D699" s="123"/>
      <c r="E699" s="123"/>
      <c r="F699" s="114">
        <f t="shared" si="16"/>
        <v>0</v>
      </c>
    </row>
    <row r="700" spans="1:6" s="119" customFormat="1">
      <c r="A700" s="124" t="s">
        <v>744</v>
      </c>
      <c r="B700" s="125" t="s">
        <v>745</v>
      </c>
      <c r="C700" s="159">
        <v>16</v>
      </c>
      <c r="D700" s="123"/>
      <c r="E700" s="123"/>
      <c r="F700" s="114">
        <f t="shared" si="16"/>
        <v>0</v>
      </c>
    </row>
    <row r="701" spans="1:6" s="119" customFormat="1" ht="25.5">
      <c r="A701" s="124" t="s">
        <v>746</v>
      </c>
      <c r="B701" s="125" t="s">
        <v>747</v>
      </c>
      <c r="C701" s="159">
        <v>16</v>
      </c>
      <c r="D701" s="123"/>
      <c r="E701" s="123"/>
      <c r="F701" s="114">
        <f t="shared" si="16"/>
        <v>0</v>
      </c>
    </row>
    <row r="702" spans="1:6" s="119" customFormat="1">
      <c r="A702" s="124" t="s">
        <v>748</v>
      </c>
      <c r="B702" s="125" t="s">
        <v>749</v>
      </c>
      <c r="C702" s="159">
        <v>16</v>
      </c>
      <c r="D702" s="123"/>
      <c r="E702" s="123"/>
      <c r="F702" s="114">
        <f t="shared" si="16"/>
        <v>0</v>
      </c>
    </row>
    <row r="703" spans="1:6" s="119" customFormat="1" ht="25.5">
      <c r="A703" s="124" t="s">
        <v>750</v>
      </c>
      <c r="B703" s="125" t="s">
        <v>751</v>
      </c>
      <c r="C703" s="159">
        <v>16</v>
      </c>
      <c r="D703" s="123"/>
      <c r="E703" s="123"/>
      <c r="F703" s="114">
        <f t="shared" si="16"/>
        <v>0</v>
      </c>
    </row>
    <row r="704" spans="1:6" s="119" customFormat="1" ht="25.5">
      <c r="A704" s="124" t="s">
        <v>752</v>
      </c>
      <c r="B704" s="125" t="s">
        <v>753</v>
      </c>
      <c r="C704" s="159">
        <v>16</v>
      </c>
      <c r="D704" s="123"/>
      <c r="E704" s="123"/>
      <c r="F704" s="114">
        <f t="shared" si="16"/>
        <v>0</v>
      </c>
    </row>
    <row r="705" spans="1:6" s="119" customFormat="1" ht="25.5">
      <c r="A705" s="124" t="s">
        <v>754</v>
      </c>
      <c r="B705" s="125" t="s">
        <v>755</v>
      </c>
      <c r="C705" s="159">
        <v>16</v>
      </c>
      <c r="D705" s="123"/>
      <c r="E705" s="123"/>
      <c r="F705" s="114">
        <f t="shared" si="16"/>
        <v>0</v>
      </c>
    </row>
    <row r="706" spans="1:6" s="119" customFormat="1" ht="25.5">
      <c r="A706" s="124" t="s">
        <v>756</v>
      </c>
      <c r="B706" s="125" t="s">
        <v>757</v>
      </c>
      <c r="C706" s="159">
        <v>16</v>
      </c>
      <c r="D706" s="123"/>
      <c r="E706" s="123"/>
      <c r="F706" s="114">
        <f t="shared" si="16"/>
        <v>0</v>
      </c>
    </row>
    <row r="707" spans="1:6" s="119" customFormat="1">
      <c r="A707" s="124" t="s">
        <v>758</v>
      </c>
      <c r="B707" s="125" t="s">
        <v>759</v>
      </c>
      <c r="C707" s="159">
        <v>16</v>
      </c>
      <c r="D707" s="123"/>
      <c r="E707" s="123"/>
      <c r="F707" s="114">
        <f t="shared" si="16"/>
        <v>0</v>
      </c>
    </row>
    <row r="708" spans="1:6" s="119" customFormat="1" ht="25.5">
      <c r="A708" s="124" t="s">
        <v>760</v>
      </c>
      <c r="B708" s="125" t="s">
        <v>761</v>
      </c>
      <c r="C708" s="159">
        <v>16</v>
      </c>
      <c r="D708" s="123"/>
      <c r="E708" s="123"/>
      <c r="F708" s="114">
        <f t="shared" si="16"/>
        <v>0</v>
      </c>
    </row>
    <row r="709" spans="1:6" s="119" customFormat="1" ht="25.5">
      <c r="A709" s="124" t="s">
        <v>762</v>
      </c>
      <c r="B709" s="125" t="s">
        <v>763</v>
      </c>
      <c r="C709" s="159">
        <v>16</v>
      </c>
      <c r="D709" s="123"/>
      <c r="E709" s="123"/>
      <c r="F709" s="114">
        <f t="shared" si="16"/>
        <v>0</v>
      </c>
    </row>
    <row r="710" spans="1:6" s="119" customFormat="1" ht="38.25">
      <c r="A710" s="124" t="s">
        <v>764</v>
      </c>
      <c r="B710" s="125" t="s">
        <v>765</v>
      </c>
      <c r="C710" s="159">
        <v>16</v>
      </c>
      <c r="D710" s="123"/>
      <c r="E710" s="123"/>
      <c r="F710" s="114">
        <f t="shared" si="16"/>
        <v>0</v>
      </c>
    </row>
    <row r="711" spans="1:6" s="119" customFormat="1" ht="25.5">
      <c r="A711" s="124" t="s">
        <v>766</v>
      </c>
      <c r="B711" s="125" t="s">
        <v>767</v>
      </c>
      <c r="C711" s="159">
        <v>16</v>
      </c>
      <c r="D711" s="123"/>
      <c r="E711" s="123"/>
      <c r="F711" s="114">
        <f t="shared" si="16"/>
        <v>0</v>
      </c>
    </row>
    <row r="712" spans="1:6" s="119" customFormat="1" ht="25.5">
      <c r="A712" s="124" t="s">
        <v>768</v>
      </c>
      <c r="B712" s="125" t="s">
        <v>769</v>
      </c>
      <c r="C712" s="159">
        <v>16</v>
      </c>
      <c r="D712" s="123"/>
      <c r="E712" s="123"/>
      <c r="F712" s="114">
        <f t="shared" si="16"/>
        <v>0</v>
      </c>
    </row>
    <row r="713" spans="1:6" s="119" customFormat="1" ht="25.5">
      <c r="A713" s="124" t="s">
        <v>770</v>
      </c>
      <c r="B713" s="125" t="s">
        <v>771</v>
      </c>
      <c r="C713" s="159">
        <v>16</v>
      </c>
      <c r="D713" s="123"/>
      <c r="E713" s="123"/>
      <c r="F713" s="114">
        <f t="shared" si="16"/>
        <v>0</v>
      </c>
    </row>
    <row r="714" spans="1:6" s="119" customFormat="1" ht="25.5">
      <c r="A714" s="124" t="s">
        <v>772</v>
      </c>
      <c r="B714" s="125" t="s">
        <v>773</v>
      </c>
      <c r="C714" s="159">
        <v>16</v>
      </c>
      <c r="D714" s="123"/>
      <c r="E714" s="123"/>
      <c r="F714" s="114">
        <f t="shared" si="16"/>
        <v>0</v>
      </c>
    </row>
    <row r="715" spans="1:6" s="119" customFormat="1" ht="25.5">
      <c r="A715" s="124" t="s">
        <v>774</v>
      </c>
      <c r="B715" s="125" t="s">
        <v>775</v>
      </c>
      <c r="C715" s="159">
        <v>16</v>
      </c>
      <c r="D715" s="123"/>
      <c r="E715" s="123"/>
      <c r="F715" s="114">
        <f t="shared" si="16"/>
        <v>0</v>
      </c>
    </row>
    <row r="716" spans="1:6" s="119" customFormat="1" ht="25.5">
      <c r="A716" s="124" t="s">
        <v>776</v>
      </c>
      <c r="B716" s="125" t="s">
        <v>777</v>
      </c>
      <c r="C716" s="159">
        <v>16</v>
      </c>
      <c r="D716" s="123"/>
      <c r="E716" s="123"/>
      <c r="F716" s="114">
        <f t="shared" si="16"/>
        <v>0</v>
      </c>
    </row>
    <row r="717" spans="1:6" s="119" customFormat="1" ht="25.5">
      <c r="A717" s="124" t="s">
        <v>778</v>
      </c>
      <c r="B717" s="125" t="s">
        <v>779</v>
      </c>
      <c r="C717" s="159">
        <v>16</v>
      </c>
      <c r="D717" s="123"/>
      <c r="E717" s="123"/>
      <c r="F717" s="114">
        <f t="shared" si="16"/>
        <v>0</v>
      </c>
    </row>
    <row r="718" spans="1:6" s="119" customFormat="1" ht="25.5">
      <c r="A718" s="124" t="s">
        <v>780</v>
      </c>
      <c r="B718" s="125" t="s">
        <v>781</v>
      </c>
      <c r="C718" s="159">
        <v>16</v>
      </c>
      <c r="D718" s="123"/>
      <c r="E718" s="123"/>
      <c r="F718" s="114">
        <f t="shared" si="16"/>
        <v>0</v>
      </c>
    </row>
    <row r="719" spans="1:6" s="119" customFormat="1" ht="25.5">
      <c r="A719" s="124" t="s">
        <v>782</v>
      </c>
      <c r="B719" s="125" t="s">
        <v>783</v>
      </c>
      <c r="C719" s="159">
        <v>16</v>
      </c>
      <c r="D719" s="123"/>
      <c r="E719" s="123"/>
      <c r="F719" s="114">
        <f t="shared" si="16"/>
        <v>0</v>
      </c>
    </row>
    <row r="720" spans="1:6" s="119" customFormat="1" ht="38.25">
      <c r="A720" s="124" t="s">
        <v>784</v>
      </c>
      <c r="B720" s="125" t="s">
        <v>785</v>
      </c>
      <c r="C720" s="159">
        <v>16</v>
      </c>
      <c r="D720" s="123"/>
      <c r="E720" s="123"/>
      <c r="F720" s="114">
        <f t="shared" si="16"/>
        <v>0</v>
      </c>
    </row>
    <row r="721" spans="1:6" s="119" customFormat="1" ht="38.25">
      <c r="A721" s="124" t="s">
        <v>786</v>
      </c>
      <c r="B721" s="125" t="s">
        <v>787</v>
      </c>
      <c r="C721" s="159">
        <v>16</v>
      </c>
      <c r="D721" s="123"/>
      <c r="E721" s="123"/>
      <c r="F721" s="114">
        <f t="shared" si="16"/>
        <v>0</v>
      </c>
    </row>
    <row r="722" spans="1:6" s="119" customFormat="1" ht="25.5">
      <c r="A722" s="124" t="s">
        <v>788</v>
      </c>
      <c r="B722" s="125" t="s">
        <v>789</v>
      </c>
      <c r="C722" s="159">
        <v>16</v>
      </c>
      <c r="D722" s="123"/>
      <c r="E722" s="123"/>
      <c r="F722" s="114">
        <f t="shared" si="16"/>
        <v>0</v>
      </c>
    </row>
    <row r="723" spans="1:6" s="119" customFormat="1" ht="38.25">
      <c r="A723" s="124" t="s">
        <v>790</v>
      </c>
      <c r="B723" s="125" t="s">
        <v>791</v>
      </c>
      <c r="C723" s="159">
        <v>16</v>
      </c>
      <c r="D723" s="123"/>
      <c r="E723" s="123"/>
      <c r="F723" s="114">
        <f t="shared" si="16"/>
        <v>0</v>
      </c>
    </row>
    <row r="724" spans="1:6" s="119" customFormat="1" ht="25.5">
      <c r="A724" s="124" t="s">
        <v>792</v>
      </c>
      <c r="B724" s="125" t="s">
        <v>793</v>
      </c>
      <c r="C724" s="159">
        <v>16</v>
      </c>
      <c r="D724" s="123"/>
      <c r="E724" s="123"/>
      <c r="F724" s="114">
        <f t="shared" si="16"/>
        <v>0</v>
      </c>
    </row>
    <row r="725" spans="1:6" s="119" customFormat="1" ht="25.5">
      <c r="A725" s="124" t="s">
        <v>794</v>
      </c>
      <c r="B725" s="125" t="s">
        <v>795</v>
      </c>
      <c r="C725" s="159">
        <v>16</v>
      </c>
      <c r="D725" s="123"/>
      <c r="E725" s="123"/>
      <c r="F725" s="114">
        <f t="shared" si="16"/>
        <v>0</v>
      </c>
    </row>
    <row r="726" spans="1:6" s="119" customFormat="1" ht="25.5">
      <c r="A726" s="124" t="s">
        <v>796</v>
      </c>
      <c r="B726" s="125" t="s">
        <v>797</v>
      </c>
      <c r="C726" s="159">
        <v>16</v>
      </c>
      <c r="D726" s="123"/>
      <c r="E726" s="123"/>
      <c r="F726" s="114">
        <f t="shared" si="16"/>
        <v>0</v>
      </c>
    </row>
    <row r="727" spans="1:6" s="119" customFormat="1" ht="25.5">
      <c r="A727" s="124" t="s">
        <v>798</v>
      </c>
      <c r="B727" s="125" t="s">
        <v>799</v>
      </c>
      <c r="C727" s="159">
        <v>16</v>
      </c>
      <c r="D727" s="123"/>
      <c r="E727" s="123"/>
      <c r="F727" s="114">
        <f t="shared" si="16"/>
        <v>0</v>
      </c>
    </row>
    <row r="728" spans="1:6" s="119" customFormat="1" ht="25.5">
      <c r="A728" s="124" t="s">
        <v>800</v>
      </c>
      <c r="B728" s="125" t="s">
        <v>801</v>
      </c>
      <c r="C728" s="159">
        <v>16</v>
      </c>
      <c r="D728" s="123"/>
      <c r="E728" s="123"/>
      <c r="F728" s="114">
        <f t="shared" si="16"/>
        <v>0</v>
      </c>
    </row>
    <row r="729" spans="1:6" s="119" customFormat="1" ht="25.5">
      <c r="A729" s="124" t="s">
        <v>802</v>
      </c>
      <c r="B729" s="125" t="s">
        <v>803</v>
      </c>
      <c r="C729" s="159">
        <v>16</v>
      </c>
      <c r="D729" s="123"/>
      <c r="E729" s="123"/>
      <c r="F729" s="114">
        <f t="shared" si="16"/>
        <v>0</v>
      </c>
    </row>
    <row r="730" spans="1:6" s="119" customFormat="1" ht="38.25">
      <c r="A730" s="124" t="s">
        <v>804</v>
      </c>
      <c r="B730" s="125" t="s">
        <v>805</v>
      </c>
      <c r="C730" s="159">
        <v>16</v>
      </c>
      <c r="D730" s="123"/>
      <c r="E730" s="123"/>
      <c r="F730" s="114">
        <f t="shared" si="16"/>
        <v>0</v>
      </c>
    </row>
    <row r="731" spans="1:6" s="119" customFormat="1" ht="25.5">
      <c r="A731" s="124" t="s">
        <v>806</v>
      </c>
      <c r="B731" s="125" t="s">
        <v>807</v>
      </c>
      <c r="C731" s="159">
        <v>16</v>
      </c>
      <c r="D731" s="123"/>
      <c r="E731" s="123"/>
      <c r="F731" s="114">
        <f t="shared" si="16"/>
        <v>0</v>
      </c>
    </row>
    <row r="732" spans="1:6" s="119" customFormat="1" ht="38.25">
      <c r="A732" s="124" t="s">
        <v>808</v>
      </c>
      <c r="B732" s="125" t="s">
        <v>809</v>
      </c>
      <c r="C732" s="159">
        <v>16</v>
      </c>
      <c r="D732" s="123"/>
      <c r="E732" s="123"/>
      <c r="F732" s="114">
        <f t="shared" si="16"/>
        <v>0</v>
      </c>
    </row>
    <row r="733" spans="1:6" s="119" customFormat="1" ht="25.5">
      <c r="A733" s="124" t="s">
        <v>810</v>
      </c>
      <c r="B733" s="125" t="s">
        <v>811</v>
      </c>
      <c r="C733" s="159">
        <v>16</v>
      </c>
      <c r="D733" s="123"/>
      <c r="E733" s="123"/>
      <c r="F733" s="114">
        <f t="shared" si="16"/>
        <v>0</v>
      </c>
    </row>
    <row r="734" spans="1:6" s="119" customFormat="1" ht="38.25">
      <c r="A734" s="124" t="s">
        <v>812</v>
      </c>
      <c r="B734" s="125" t="s">
        <v>813</v>
      </c>
      <c r="C734" s="159">
        <v>16</v>
      </c>
      <c r="D734" s="123"/>
      <c r="E734" s="123"/>
      <c r="F734" s="114">
        <f t="shared" si="16"/>
        <v>0</v>
      </c>
    </row>
    <row r="735" spans="1:6" s="119" customFormat="1" ht="25.5">
      <c r="A735" s="124" t="s">
        <v>814</v>
      </c>
      <c r="B735" s="125" t="s">
        <v>815</v>
      </c>
      <c r="C735" s="159">
        <v>16</v>
      </c>
      <c r="D735" s="123"/>
      <c r="E735" s="123"/>
      <c r="F735" s="114">
        <f t="shared" si="16"/>
        <v>0</v>
      </c>
    </row>
    <row r="736" spans="1:6" s="119" customFormat="1" ht="25.5">
      <c r="A736" s="124" t="s">
        <v>816</v>
      </c>
      <c r="B736" s="125" t="s">
        <v>817</v>
      </c>
      <c r="C736" s="159">
        <v>16</v>
      </c>
      <c r="D736" s="123"/>
      <c r="E736" s="123"/>
      <c r="F736" s="114">
        <f t="shared" si="16"/>
        <v>0</v>
      </c>
    </row>
    <row r="737" spans="1:6" s="119" customFormat="1" ht="25.5">
      <c r="A737" s="124" t="s">
        <v>818</v>
      </c>
      <c r="B737" s="125" t="s">
        <v>819</v>
      </c>
      <c r="C737" s="159">
        <v>16</v>
      </c>
      <c r="D737" s="123"/>
      <c r="E737" s="123"/>
      <c r="F737" s="114">
        <f t="shared" si="16"/>
        <v>0</v>
      </c>
    </row>
    <row r="738" spans="1:6" s="119" customFormat="1" ht="25.5">
      <c r="A738" s="124" t="s">
        <v>820</v>
      </c>
      <c r="B738" s="125" t="s">
        <v>821</v>
      </c>
      <c r="C738" s="159">
        <v>16</v>
      </c>
      <c r="D738" s="123"/>
      <c r="E738" s="123"/>
      <c r="F738" s="114">
        <f t="shared" si="16"/>
        <v>0</v>
      </c>
    </row>
    <row r="739" spans="1:6" s="119" customFormat="1" ht="38.25">
      <c r="A739" s="124" t="s">
        <v>822</v>
      </c>
      <c r="B739" s="125" t="s">
        <v>823</v>
      </c>
      <c r="C739" s="159">
        <v>16</v>
      </c>
      <c r="D739" s="123"/>
      <c r="E739" s="123"/>
      <c r="F739" s="114">
        <f t="shared" si="16"/>
        <v>0</v>
      </c>
    </row>
    <row r="740" spans="1:6" s="119" customFormat="1" ht="38.25">
      <c r="A740" s="124" t="s">
        <v>824</v>
      </c>
      <c r="B740" s="125" t="s">
        <v>825</v>
      </c>
      <c r="C740" s="159">
        <v>16</v>
      </c>
      <c r="D740" s="123"/>
      <c r="E740" s="123"/>
      <c r="F740" s="114">
        <f t="shared" si="16"/>
        <v>0</v>
      </c>
    </row>
    <row r="741" spans="1:6" s="119" customFormat="1" ht="25.5">
      <c r="A741" s="124" t="s">
        <v>826</v>
      </c>
      <c r="B741" s="125" t="s">
        <v>827</v>
      </c>
      <c r="C741" s="159">
        <v>16</v>
      </c>
      <c r="D741" s="123"/>
      <c r="E741" s="123"/>
      <c r="F741" s="114">
        <f t="shared" si="16"/>
        <v>0</v>
      </c>
    </row>
    <row r="742" spans="1:6" s="119" customFormat="1" ht="25.5">
      <c r="A742" s="124" t="s">
        <v>828</v>
      </c>
      <c r="B742" s="125" t="s">
        <v>829</v>
      </c>
      <c r="C742" s="159">
        <v>16</v>
      </c>
      <c r="D742" s="123"/>
      <c r="E742" s="123"/>
      <c r="F742" s="114">
        <f t="shared" si="16"/>
        <v>0</v>
      </c>
    </row>
    <row r="743" spans="1:6" s="119" customFormat="1" ht="38.25">
      <c r="A743" s="124" t="s">
        <v>830</v>
      </c>
      <c r="B743" s="125" t="s">
        <v>831</v>
      </c>
      <c r="C743" s="159">
        <v>16</v>
      </c>
      <c r="D743" s="123"/>
      <c r="E743" s="123"/>
      <c r="F743" s="114">
        <f t="shared" si="16"/>
        <v>0</v>
      </c>
    </row>
    <row r="744" spans="1:6" s="119" customFormat="1" ht="25.5">
      <c r="A744" s="124" t="s">
        <v>832</v>
      </c>
      <c r="B744" s="125" t="s">
        <v>833</v>
      </c>
      <c r="C744" s="159">
        <v>16</v>
      </c>
      <c r="D744" s="123"/>
      <c r="E744" s="123"/>
      <c r="F744" s="114">
        <f t="shared" si="16"/>
        <v>0</v>
      </c>
    </row>
    <row r="745" spans="1:6" s="119" customFormat="1" ht="25.5">
      <c r="A745" s="124" t="s">
        <v>834</v>
      </c>
      <c r="B745" s="125" t="s">
        <v>835</v>
      </c>
      <c r="C745" s="159">
        <v>16</v>
      </c>
      <c r="D745" s="123"/>
      <c r="E745" s="123"/>
      <c r="F745" s="114">
        <f t="shared" si="16"/>
        <v>0</v>
      </c>
    </row>
    <row r="746" spans="1:6" s="119" customFormat="1" ht="25.5">
      <c r="A746" s="124" t="s">
        <v>836</v>
      </c>
      <c r="B746" s="125" t="s">
        <v>837</v>
      </c>
      <c r="C746" s="159">
        <v>16</v>
      </c>
      <c r="D746" s="123"/>
      <c r="E746" s="123"/>
      <c r="F746" s="114">
        <f t="shared" si="16"/>
        <v>0</v>
      </c>
    </row>
    <row r="747" spans="1:6" s="119" customFormat="1" ht="25.5">
      <c r="A747" s="124" t="s">
        <v>838</v>
      </c>
      <c r="B747" s="125" t="s">
        <v>839</v>
      </c>
      <c r="C747" s="159">
        <v>16</v>
      </c>
      <c r="D747" s="123"/>
      <c r="E747" s="123"/>
      <c r="F747" s="114">
        <f t="shared" si="16"/>
        <v>0</v>
      </c>
    </row>
    <row r="748" spans="1:6" s="119" customFormat="1">
      <c r="A748" s="124" t="s">
        <v>840</v>
      </c>
      <c r="B748" s="125" t="s">
        <v>841</v>
      </c>
      <c r="C748" s="159">
        <v>16</v>
      </c>
      <c r="D748" s="123"/>
      <c r="E748" s="123"/>
      <c r="F748" s="114">
        <f t="shared" si="16"/>
        <v>0</v>
      </c>
    </row>
    <row r="749" spans="1:6" s="119" customFormat="1" ht="25.5">
      <c r="A749" s="124" t="s">
        <v>842</v>
      </c>
      <c r="B749" s="125" t="s">
        <v>843</v>
      </c>
      <c r="C749" s="159">
        <v>16</v>
      </c>
      <c r="D749" s="123"/>
      <c r="E749" s="123"/>
      <c r="F749" s="114">
        <f t="shared" si="16"/>
        <v>0</v>
      </c>
    </row>
    <row r="750" spans="1:6" s="119" customFormat="1" ht="25.5">
      <c r="A750" s="124" t="s">
        <v>844</v>
      </c>
      <c r="B750" s="125" t="s">
        <v>845</v>
      </c>
      <c r="C750" s="159">
        <v>16</v>
      </c>
      <c r="D750" s="123"/>
      <c r="E750" s="123"/>
      <c r="F750" s="114">
        <f t="shared" si="16"/>
        <v>0</v>
      </c>
    </row>
    <row r="751" spans="1:6" s="119" customFormat="1" ht="25.5">
      <c r="A751" s="124" t="s">
        <v>846</v>
      </c>
      <c r="B751" s="125" t="s">
        <v>847</v>
      </c>
      <c r="C751" s="159">
        <v>16</v>
      </c>
      <c r="D751" s="123"/>
      <c r="E751" s="123"/>
      <c r="F751" s="114">
        <f t="shared" si="16"/>
        <v>0</v>
      </c>
    </row>
    <row r="752" spans="1:6" s="119" customFormat="1" ht="38.25">
      <c r="A752" s="124" t="s">
        <v>848</v>
      </c>
      <c r="B752" s="125" t="s">
        <v>849</v>
      </c>
      <c r="C752" s="159">
        <v>16</v>
      </c>
      <c r="D752" s="123"/>
      <c r="E752" s="123"/>
      <c r="F752" s="114">
        <f t="shared" si="16"/>
        <v>0</v>
      </c>
    </row>
    <row r="753" spans="1:6" s="119" customFormat="1" ht="51">
      <c r="A753" s="124" t="s">
        <v>850</v>
      </c>
      <c r="B753" s="125" t="s">
        <v>851</v>
      </c>
      <c r="C753" s="159">
        <v>16</v>
      </c>
      <c r="D753" s="123"/>
      <c r="E753" s="123"/>
      <c r="F753" s="114">
        <f t="shared" si="16"/>
        <v>0</v>
      </c>
    </row>
    <row r="754" spans="1:6" s="119" customFormat="1" ht="38.25">
      <c r="A754" s="124" t="s">
        <v>852</v>
      </c>
      <c r="B754" s="125" t="s">
        <v>853</v>
      </c>
      <c r="C754" s="159">
        <v>16</v>
      </c>
      <c r="D754" s="123"/>
      <c r="E754" s="123"/>
      <c r="F754" s="114">
        <f t="shared" si="16"/>
        <v>0</v>
      </c>
    </row>
    <row r="755" spans="1:6" s="119" customFormat="1" ht="51">
      <c r="A755" s="124" t="s">
        <v>854</v>
      </c>
      <c r="B755" s="125" t="s">
        <v>855</v>
      </c>
      <c r="C755" s="159">
        <v>16</v>
      </c>
      <c r="D755" s="123"/>
      <c r="E755" s="123"/>
      <c r="F755" s="114">
        <f t="shared" si="16"/>
        <v>0</v>
      </c>
    </row>
    <row r="756" spans="1:6" s="119" customFormat="1" ht="38.25">
      <c r="A756" s="124" t="s">
        <v>856</v>
      </c>
      <c r="B756" s="125" t="s">
        <v>857</v>
      </c>
      <c r="C756" s="159">
        <v>16</v>
      </c>
      <c r="D756" s="123"/>
      <c r="E756" s="123"/>
      <c r="F756" s="114">
        <f t="shared" si="16"/>
        <v>0</v>
      </c>
    </row>
    <row r="757" spans="1:6" s="119" customFormat="1" ht="51">
      <c r="A757" s="124" t="s">
        <v>858</v>
      </c>
      <c r="B757" s="125" t="s">
        <v>859</v>
      </c>
      <c r="C757" s="159">
        <v>16</v>
      </c>
      <c r="D757" s="123"/>
      <c r="E757" s="123"/>
      <c r="F757" s="114">
        <f t="shared" si="16"/>
        <v>0</v>
      </c>
    </row>
    <row r="758" spans="1:6" s="119" customFormat="1" ht="38.25">
      <c r="A758" s="124" t="s">
        <v>860</v>
      </c>
      <c r="B758" s="125" t="s">
        <v>861</v>
      </c>
      <c r="C758" s="159">
        <v>16</v>
      </c>
      <c r="D758" s="123"/>
      <c r="E758" s="123"/>
      <c r="F758" s="114">
        <f t="shared" si="16"/>
        <v>0</v>
      </c>
    </row>
    <row r="759" spans="1:6" s="119" customFormat="1" ht="38.25">
      <c r="A759" s="124" t="s">
        <v>862</v>
      </c>
      <c r="B759" s="125" t="s">
        <v>863</v>
      </c>
      <c r="C759" s="159">
        <v>16</v>
      </c>
      <c r="D759" s="123"/>
      <c r="E759" s="123"/>
      <c r="F759" s="114">
        <f t="shared" si="16"/>
        <v>0</v>
      </c>
    </row>
    <row r="760" spans="1:6" s="119" customFormat="1" ht="25.5">
      <c r="A760" s="124" t="s">
        <v>864</v>
      </c>
      <c r="B760" s="125" t="s">
        <v>865</v>
      </c>
      <c r="C760" s="159">
        <v>16</v>
      </c>
      <c r="D760" s="123"/>
      <c r="E760" s="123"/>
      <c r="F760" s="114">
        <f t="shared" ref="F760:F823" si="17">D760-E760</f>
        <v>0</v>
      </c>
    </row>
    <row r="761" spans="1:6" s="119" customFormat="1" ht="25.5">
      <c r="A761" s="124" t="s">
        <v>866</v>
      </c>
      <c r="B761" s="125" t="s">
        <v>867</v>
      </c>
      <c r="C761" s="159">
        <v>16</v>
      </c>
      <c r="D761" s="123"/>
      <c r="E761" s="123"/>
      <c r="F761" s="114">
        <f t="shared" si="17"/>
        <v>0</v>
      </c>
    </row>
    <row r="762" spans="1:6" s="119" customFormat="1" ht="25.5">
      <c r="A762" s="124" t="s">
        <v>868</v>
      </c>
      <c r="B762" s="125" t="s">
        <v>869</v>
      </c>
      <c r="C762" s="159">
        <v>16</v>
      </c>
      <c r="D762" s="123"/>
      <c r="E762" s="123"/>
      <c r="F762" s="114">
        <f t="shared" si="17"/>
        <v>0</v>
      </c>
    </row>
    <row r="763" spans="1:6" s="119" customFormat="1" ht="25.5">
      <c r="A763" s="124" t="s">
        <v>870</v>
      </c>
      <c r="B763" s="125" t="s">
        <v>871</v>
      </c>
      <c r="C763" s="159">
        <v>16</v>
      </c>
      <c r="D763" s="123"/>
      <c r="E763" s="123"/>
      <c r="F763" s="114">
        <f t="shared" si="17"/>
        <v>0</v>
      </c>
    </row>
    <row r="764" spans="1:6" s="119" customFormat="1" ht="25.5">
      <c r="A764" s="124" t="s">
        <v>872</v>
      </c>
      <c r="B764" s="125" t="s">
        <v>873</v>
      </c>
      <c r="C764" s="159">
        <v>16</v>
      </c>
      <c r="D764" s="123"/>
      <c r="E764" s="123"/>
      <c r="F764" s="114">
        <f t="shared" si="17"/>
        <v>0</v>
      </c>
    </row>
    <row r="765" spans="1:6" s="119" customFormat="1" ht="25.5">
      <c r="A765" s="124" t="s">
        <v>874</v>
      </c>
      <c r="B765" s="125" t="s">
        <v>875</v>
      </c>
      <c r="C765" s="159">
        <v>16</v>
      </c>
      <c r="D765" s="123"/>
      <c r="E765" s="123"/>
      <c r="F765" s="114">
        <f t="shared" si="17"/>
        <v>0</v>
      </c>
    </row>
    <row r="766" spans="1:6" s="119" customFormat="1" ht="25.5">
      <c r="A766" s="124" t="s">
        <v>876</v>
      </c>
      <c r="B766" s="125" t="s">
        <v>877</v>
      </c>
      <c r="C766" s="159">
        <v>16</v>
      </c>
      <c r="D766" s="123"/>
      <c r="E766" s="123"/>
      <c r="F766" s="114">
        <f t="shared" si="17"/>
        <v>0</v>
      </c>
    </row>
    <row r="767" spans="1:6" s="119" customFormat="1" ht="25.5">
      <c r="A767" s="124" t="s">
        <v>878</v>
      </c>
      <c r="B767" s="125" t="s">
        <v>879</v>
      </c>
      <c r="C767" s="159">
        <v>16</v>
      </c>
      <c r="D767" s="123"/>
      <c r="E767" s="123"/>
      <c r="F767" s="114">
        <f t="shared" si="17"/>
        <v>0</v>
      </c>
    </row>
    <row r="768" spans="1:6" s="119" customFormat="1" ht="25.5">
      <c r="A768" s="124" t="s">
        <v>880</v>
      </c>
      <c r="B768" s="125" t="s">
        <v>881</v>
      </c>
      <c r="C768" s="159">
        <v>16</v>
      </c>
      <c r="D768" s="123"/>
      <c r="E768" s="123"/>
      <c r="F768" s="114">
        <f t="shared" si="17"/>
        <v>0</v>
      </c>
    </row>
    <row r="769" spans="1:6" s="119" customFormat="1" ht="25.5">
      <c r="A769" s="124" t="s">
        <v>882</v>
      </c>
      <c r="B769" s="125" t="s">
        <v>883</v>
      </c>
      <c r="C769" s="159">
        <v>16</v>
      </c>
      <c r="D769" s="123"/>
      <c r="E769" s="123"/>
      <c r="F769" s="114">
        <f t="shared" si="17"/>
        <v>0</v>
      </c>
    </row>
    <row r="770" spans="1:6" s="119" customFormat="1" ht="25.5">
      <c r="A770" s="124" t="s">
        <v>884</v>
      </c>
      <c r="B770" s="125" t="s">
        <v>885</v>
      </c>
      <c r="C770" s="159">
        <v>16</v>
      </c>
      <c r="D770" s="123"/>
      <c r="E770" s="123"/>
      <c r="F770" s="114">
        <f t="shared" si="17"/>
        <v>0</v>
      </c>
    </row>
    <row r="771" spans="1:6" s="119" customFormat="1" ht="38.25">
      <c r="A771" s="124" t="s">
        <v>886</v>
      </c>
      <c r="B771" s="125" t="s">
        <v>887</v>
      </c>
      <c r="C771" s="159">
        <v>16</v>
      </c>
      <c r="D771" s="123"/>
      <c r="E771" s="123"/>
      <c r="F771" s="114">
        <f t="shared" si="17"/>
        <v>0</v>
      </c>
    </row>
    <row r="772" spans="1:6" s="119" customFormat="1">
      <c r="A772" s="124" t="s">
        <v>888</v>
      </c>
      <c r="B772" s="125" t="s">
        <v>889</v>
      </c>
      <c r="C772" s="159">
        <v>16</v>
      </c>
      <c r="D772" s="123"/>
      <c r="E772" s="123"/>
      <c r="F772" s="114">
        <f t="shared" si="17"/>
        <v>0</v>
      </c>
    </row>
    <row r="773" spans="1:6" s="119" customFormat="1" ht="25.5">
      <c r="A773" s="124" t="s">
        <v>890</v>
      </c>
      <c r="B773" s="125" t="s">
        <v>891</v>
      </c>
      <c r="C773" s="159">
        <v>16</v>
      </c>
      <c r="D773" s="123"/>
      <c r="E773" s="123"/>
      <c r="F773" s="114">
        <f t="shared" si="17"/>
        <v>0</v>
      </c>
    </row>
    <row r="774" spans="1:6" s="119" customFormat="1" ht="25.5">
      <c r="A774" s="124" t="s">
        <v>892</v>
      </c>
      <c r="B774" s="125" t="s">
        <v>893</v>
      </c>
      <c r="C774" s="159">
        <v>16</v>
      </c>
      <c r="D774" s="123"/>
      <c r="E774" s="123"/>
      <c r="F774" s="114">
        <f t="shared" si="17"/>
        <v>0</v>
      </c>
    </row>
    <row r="775" spans="1:6" s="119" customFormat="1" ht="25.5">
      <c r="A775" s="124" t="s">
        <v>894</v>
      </c>
      <c r="B775" s="125" t="s">
        <v>895</v>
      </c>
      <c r="C775" s="159">
        <v>16</v>
      </c>
      <c r="D775" s="123"/>
      <c r="E775" s="123"/>
      <c r="F775" s="114">
        <f t="shared" si="17"/>
        <v>0</v>
      </c>
    </row>
    <row r="776" spans="1:6" s="119" customFormat="1" ht="25.5">
      <c r="A776" s="124" t="s">
        <v>896</v>
      </c>
      <c r="B776" s="125" t="s">
        <v>897</v>
      </c>
      <c r="C776" s="159">
        <v>16</v>
      </c>
      <c r="D776" s="123"/>
      <c r="E776" s="123"/>
      <c r="F776" s="114">
        <f t="shared" si="17"/>
        <v>0</v>
      </c>
    </row>
    <row r="777" spans="1:6" s="119" customFormat="1" ht="25.5">
      <c r="A777" s="124" t="s">
        <v>898</v>
      </c>
      <c r="B777" s="125" t="s">
        <v>899</v>
      </c>
      <c r="C777" s="159">
        <v>16</v>
      </c>
      <c r="D777" s="123"/>
      <c r="E777" s="123"/>
      <c r="F777" s="114">
        <f t="shared" si="17"/>
        <v>0</v>
      </c>
    </row>
    <row r="778" spans="1:6" s="119" customFormat="1" ht="25.5">
      <c r="A778" s="124" t="s">
        <v>900</v>
      </c>
      <c r="B778" s="125" t="s">
        <v>901</v>
      </c>
      <c r="C778" s="159">
        <v>16</v>
      </c>
      <c r="D778" s="123"/>
      <c r="E778" s="123"/>
      <c r="F778" s="114">
        <f t="shared" si="17"/>
        <v>0</v>
      </c>
    </row>
    <row r="779" spans="1:6" s="119" customFormat="1" ht="25.5">
      <c r="A779" s="124" t="s">
        <v>902</v>
      </c>
      <c r="B779" s="125" t="s">
        <v>903</v>
      </c>
      <c r="C779" s="159">
        <v>16</v>
      </c>
      <c r="D779" s="123"/>
      <c r="E779" s="123"/>
      <c r="F779" s="114">
        <f t="shared" si="17"/>
        <v>0</v>
      </c>
    </row>
    <row r="780" spans="1:6" s="119" customFormat="1" ht="25.5">
      <c r="A780" s="124" t="s">
        <v>904</v>
      </c>
      <c r="B780" s="125" t="s">
        <v>905</v>
      </c>
      <c r="C780" s="159">
        <v>16</v>
      </c>
      <c r="D780" s="123"/>
      <c r="E780" s="123"/>
      <c r="F780" s="114">
        <f t="shared" si="17"/>
        <v>0</v>
      </c>
    </row>
    <row r="781" spans="1:6" s="119" customFormat="1" ht="25.5">
      <c r="A781" s="124" t="s">
        <v>906</v>
      </c>
      <c r="B781" s="125" t="s">
        <v>907</v>
      </c>
      <c r="C781" s="159">
        <v>16</v>
      </c>
      <c r="D781" s="123"/>
      <c r="E781" s="123"/>
      <c r="F781" s="114">
        <f t="shared" si="17"/>
        <v>0</v>
      </c>
    </row>
    <row r="782" spans="1:6" s="119" customFormat="1" ht="25.5">
      <c r="A782" s="124" t="s">
        <v>908</v>
      </c>
      <c r="B782" s="125" t="s">
        <v>901</v>
      </c>
      <c r="C782" s="159">
        <v>16</v>
      </c>
      <c r="D782" s="123"/>
      <c r="E782" s="123"/>
      <c r="F782" s="114">
        <f t="shared" si="17"/>
        <v>0</v>
      </c>
    </row>
    <row r="783" spans="1:6" s="119" customFormat="1" ht="25.5">
      <c r="A783" s="124" t="s">
        <v>909</v>
      </c>
      <c r="B783" s="125" t="s">
        <v>910</v>
      </c>
      <c r="C783" s="159">
        <v>16</v>
      </c>
      <c r="D783" s="123"/>
      <c r="E783" s="123"/>
      <c r="F783" s="114">
        <f t="shared" si="17"/>
        <v>0</v>
      </c>
    </row>
    <row r="784" spans="1:6" s="119" customFormat="1" ht="38.25">
      <c r="A784" s="124" t="s">
        <v>911</v>
      </c>
      <c r="B784" s="125" t="s">
        <v>912</v>
      </c>
      <c r="C784" s="159">
        <v>16</v>
      </c>
      <c r="D784" s="123"/>
      <c r="E784" s="123"/>
      <c r="F784" s="114">
        <f t="shared" si="17"/>
        <v>0</v>
      </c>
    </row>
    <row r="785" spans="1:6" s="119" customFormat="1" ht="51">
      <c r="A785" s="124" t="s">
        <v>913</v>
      </c>
      <c r="B785" s="125" t="s">
        <v>1634</v>
      </c>
      <c r="C785" s="159">
        <v>16</v>
      </c>
      <c r="D785" s="123"/>
      <c r="E785" s="123"/>
      <c r="F785" s="114">
        <f t="shared" si="17"/>
        <v>0</v>
      </c>
    </row>
    <row r="786" spans="1:6" s="119" customFormat="1" ht="25.5">
      <c r="A786" s="124" t="s">
        <v>914</v>
      </c>
      <c r="B786" s="125" t="s">
        <v>915</v>
      </c>
      <c r="C786" s="159">
        <v>16</v>
      </c>
      <c r="D786" s="123"/>
      <c r="E786" s="123"/>
      <c r="F786" s="114">
        <f t="shared" si="17"/>
        <v>0</v>
      </c>
    </row>
    <row r="787" spans="1:6" s="119" customFormat="1" ht="51">
      <c r="A787" s="124" t="s">
        <v>916</v>
      </c>
      <c r="B787" s="125" t="s">
        <v>917</v>
      </c>
      <c r="C787" s="159">
        <v>16</v>
      </c>
      <c r="D787" s="123"/>
      <c r="E787" s="123"/>
      <c r="F787" s="114">
        <f t="shared" si="17"/>
        <v>0</v>
      </c>
    </row>
    <row r="788" spans="1:6" s="119" customFormat="1" ht="25.5">
      <c r="A788" s="124" t="s">
        <v>918</v>
      </c>
      <c r="B788" s="125" t="s">
        <v>919</v>
      </c>
      <c r="C788" s="159">
        <v>16</v>
      </c>
      <c r="D788" s="123"/>
      <c r="E788" s="123"/>
      <c r="F788" s="114">
        <f t="shared" si="17"/>
        <v>0</v>
      </c>
    </row>
    <row r="789" spans="1:6" s="119" customFormat="1" ht="25.5">
      <c r="A789" s="124" t="s">
        <v>920</v>
      </c>
      <c r="B789" s="125" t="s">
        <v>921</v>
      </c>
      <c r="C789" s="159">
        <v>16</v>
      </c>
      <c r="D789" s="123"/>
      <c r="E789" s="123"/>
      <c r="F789" s="114">
        <f t="shared" si="17"/>
        <v>0</v>
      </c>
    </row>
    <row r="790" spans="1:6" s="119" customFormat="1" ht="25.5">
      <c r="A790" s="124" t="s">
        <v>922</v>
      </c>
      <c r="B790" s="125" t="s">
        <v>923</v>
      </c>
      <c r="C790" s="159">
        <v>16</v>
      </c>
      <c r="D790" s="123"/>
      <c r="E790" s="123"/>
      <c r="F790" s="114">
        <f t="shared" si="17"/>
        <v>0</v>
      </c>
    </row>
    <row r="791" spans="1:6" s="119" customFormat="1" ht="25.5">
      <c r="A791" s="124" t="s">
        <v>924</v>
      </c>
      <c r="B791" s="125" t="s">
        <v>925</v>
      </c>
      <c r="C791" s="159">
        <v>16</v>
      </c>
      <c r="D791" s="123"/>
      <c r="E791" s="123"/>
      <c r="F791" s="114">
        <f t="shared" si="17"/>
        <v>0</v>
      </c>
    </row>
    <row r="792" spans="1:6" s="119" customFormat="1" ht="25.5">
      <c r="A792" s="124" t="s">
        <v>926</v>
      </c>
      <c r="B792" s="125" t="s">
        <v>927</v>
      </c>
      <c r="C792" s="159">
        <v>16</v>
      </c>
      <c r="D792" s="123"/>
      <c r="E792" s="123"/>
      <c r="F792" s="114">
        <f t="shared" si="17"/>
        <v>0</v>
      </c>
    </row>
    <row r="793" spans="1:6" s="119" customFormat="1" ht="38.25">
      <c r="A793" s="124" t="s">
        <v>928</v>
      </c>
      <c r="B793" s="125" t="s">
        <v>929</v>
      </c>
      <c r="C793" s="159">
        <v>16</v>
      </c>
      <c r="D793" s="123"/>
      <c r="E793" s="123"/>
      <c r="F793" s="114">
        <f t="shared" si="17"/>
        <v>0</v>
      </c>
    </row>
    <row r="794" spans="1:6" s="119" customFormat="1" ht="25.5">
      <c r="A794" s="124" t="s">
        <v>930</v>
      </c>
      <c r="B794" s="125" t="s">
        <v>931</v>
      </c>
      <c r="C794" s="159">
        <v>16</v>
      </c>
      <c r="D794" s="123"/>
      <c r="E794" s="123"/>
      <c r="F794" s="114">
        <f t="shared" si="17"/>
        <v>0</v>
      </c>
    </row>
    <row r="795" spans="1:6" s="119" customFormat="1" ht="25.5">
      <c r="A795" s="124" t="s">
        <v>932</v>
      </c>
      <c r="B795" s="125" t="s">
        <v>933</v>
      </c>
      <c r="C795" s="159">
        <v>16</v>
      </c>
      <c r="D795" s="123"/>
      <c r="E795" s="123"/>
      <c r="F795" s="114">
        <f t="shared" si="17"/>
        <v>0</v>
      </c>
    </row>
    <row r="796" spans="1:6" s="119" customFormat="1" ht="25.5">
      <c r="A796" s="124" t="s">
        <v>934</v>
      </c>
      <c r="B796" s="125" t="s">
        <v>935</v>
      </c>
      <c r="C796" s="159">
        <v>16</v>
      </c>
      <c r="D796" s="123"/>
      <c r="E796" s="123"/>
      <c r="F796" s="114">
        <f t="shared" si="17"/>
        <v>0</v>
      </c>
    </row>
    <row r="797" spans="1:6" s="119" customFormat="1" ht="38.25">
      <c r="A797" s="124" t="s">
        <v>936</v>
      </c>
      <c r="B797" s="125" t="s">
        <v>787</v>
      </c>
      <c r="C797" s="159">
        <v>16</v>
      </c>
      <c r="D797" s="123"/>
      <c r="E797" s="123"/>
      <c r="F797" s="114">
        <f t="shared" si="17"/>
        <v>0</v>
      </c>
    </row>
    <row r="798" spans="1:6" s="119" customFormat="1" ht="25.5">
      <c r="A798" s="124" t="s">
        <v>937</v>
      </c>
      <c r="B798" s="125" t="s">
        <v>938</v>
      </c>
      <c r="C798" s="159">
        <v>16</v>
      </c>
      <c r="D798" s="123"/>
      <c r="E798" s="123"/>
      <c r="F798" s="114">
        <f t="shared" si="17"/>
        <v>0</v>
      </c>
    </row>
    <row r="799" spans="1:6" s="119" customFormat="1" ht="38.25">
      <c r="A799" s="124" t="s">
        <v>939</v>
      </c>
      <c r="B799" s="125" t="s">
        <v>940</v>
      </c>
      <c r="C799" s="159">
        <v>16</v>
      </c>
      <c r="D799" s="123"/>
      <c r="E799" s="123"/>
      <c r="F799" s="114">
        <f t="shared" si="17"/>
        <v>0</v>
      </c>
    </row>
    <row r="800" spans="1:6" s="119" customFormat="1" ht="25.5">
      <c r="A800" s="124" t="s">
        <v>941</v>
      </c>
      <c r="B800" s="125" t="s">
        <v>942</v>
      </c>
      <c r="C800" s="159">
        <v>16</v>
      </c>
      <c r="D800" s="123"/>
      <c r="E800" s="123"/>
      <c r="F800" s="114">
        <f t="shared" si="17"/>
        <v>0</v>
      </c>
    </row>
    <row r="801" spans="1:6" s="119" customFormat="1" ht="38.25">
      <c r="A801" s="124" t="s">
        <v>943</v>
      </c>
      <c r="B801" s="125" t="s">
        <v>944</v>
      </c>
      <c r="C801" s="159">
        <v>16</v>
      </c>
      <c r="D801" s="123"/>
      <c r="E801" s="123"/>
      <c r="F801" s="114">
        <f t="shared" si="17"/>
        <v>0</v>
      </c>
    </row>
    <row r="802" spans="1:6" s="119" customFormat="1" ht="51">
      <c r="A802" s="124" t="s">
        <v>945</v>
      </c>
      <c r="B802" s="125" t="s">
        <v>946</v>
      </c>
      <c r="C802" s="159">
        <v>16</v>
      </c>
      <c r="D802" s="123"/>
      <c r="E802" s="123"/>
      <c r="F802" s="114">
        <f t="shared" si="17"/>
        <v>0</v>
      </c>
    </row>
    <row r="803" spans="1:6" s="119" customFormat="1" ht="38.25">
      <c r="A803" s="124" t="s">
        <v>947</v>
      </c>
      <c r="B803" s="125" t="s">
        <v>948</v>
      </c>
      <c r="C803" s="159">
        <v>16</v>
      </c>
      <c r="D803" s="123"/>
      <c r="E803" s="123"/>
      <c r="F803" s="114">
        <f t="shared" si="17"/>
        <v>0</v>
      </c>
    </row>
    <row r="804" spans="1:6" s="119" customFormat="1" ht="25.5">
      <c r="A804" s="124" t="s">
        <v>949</v>
      </c>
      <c r="B804" s="125" t="s">
        <v>950</v>
      </c>
      <c r="C804" s="159">
        <v>16</v>
      </c>
      <c r="D804" s="123"/>
      <c r="E804" s="123"/>
      <c r="F804" s="114">
        <f t="shared" si="17"/>
        <v>0</v>
      </c>
    </row>
    <row r="805" spans="1:6" s="119" customFormat="1" ht="25.5">
      <c r="A805" s="124" t="s">
        <v>951</v>
      </c>
      <c r="B805" s="125" t="s">
        <v>952</v>
      </c>
      <c r="C805" s="159">
        <v>16</v>
      </c>
      <c r="D805" s="123"/>
      <c r="E805" s="123"/>
      <c r="F805" s="114">
        <f t="shared" si="17"/>
        <v>0</v>
      </c>
    </row>
    <row r="806" spans="1:6" s="119" customFormat="1" ht="38.25">
      <c r="A806" s="124" t="s">
        <v>953</v>
      </c>
      <c r="B806" s="125" t="s">
        <v>954</v>
      </c>
      <c r="C806" s="159">
        <v>16</v>
      </c>
      <c r="D806" s="123"/>
      <c r="E806" s="123"/>
      <c r="F806" s="114">
        <f t="shared" si="17"/>
        <v>0</v>
      </c>
    </row>
    <row r="807" spans="1:6" s="119" customFormat="1">
      <c r="A807" s="124" t="s">
        <v>955</v>
      </c>
      <c r="B807" s="125" t="s">
        <v>956</v>
      </c>
      <c r="C807" s="159">
        <v>16</v>
      </c>
      <c r="D807" s="123"/>
      <c r="E807" s="123"/>
      <c r="F807" s="114">
        <f t="shared" si="17"/>
        <v>0</v>
      </c>
    </row>
    <row r="808" spans="1:6" s="119" customFormat="1" ht="25.5">
      <c r="A808" s="124" t="s">
        <v>957</v>
      </c>
      <c r="B808" s="125" t="s">
        <v>958</v>
      </c>
      <c r="C808" s="159">
        <v>16</v>
      </c>
      <c r="D808" s="123"/>
      <c r="E808" s="123"/>
      <c r="F808" s="114">
        <f t="shared" si="17"/>
        <v>0</v>
      </c>
    </row>
    <row r="809" spans="1:6" s="119" customFormat="1" ht="25.5">
      <c r="A809" s="124" t="s">
        <v>959</v>
      </c>
      <c r="B809" s="125" t="s">
        <v>960</v>
      </c>
      <c r="C809" s="159">
        <v>16</v>
      </c>
      <c r="D809" s="123"/>
      <c r="E809" s="123"/>
      <c r="F809" s="114">
        <f t="shared" si="17"/>
        <v>0</v>
      </c>
    </row>
    <row r="810" spans="1:6" s="119" customFormat="1" ht="38.25">
      <c r="A810" s="124" t="s">
        <v>961</v>
      </c>
      <c r="B810" s="125" t="s">
        <v>962</v>
      </c>
      <c r="C810" s="159">
        <v>16</v>
      </c>
      <c r="D810" s="123"/>
      <c r="E810" s="123"/>
      <c r="F810" s="114">
        <f t="shared" si="17"/>
        <v>0</v>
      </c>
    </row>
    <row r="811" spans="1:6" s="119" customFormat="1" ht="38.25">
      <c r="A811" s="124" t="s">
        <v>963</v>
      </c>
      <c r="B811" s="125" t="s">
        <v>964</v>
      </c>
      <c r="C811" s="159">
        <v>16</v>
      </c>
      <c r="D811" s="123"/>
      <c r="E811" s="123"/>
      <c r="F811" s="114">
        <f t="shared" si="17"/>
        <v>0</v>
      </c>
    </row>
    <row r="812" spans="1:6" s="119" customFormat="1" ht="25.5">
      <c r="A812" s="124" t="s">
        <v>965</v>
      </c>
      <c r="B812" s="125" t="s">
        <v>966</v>
      </c>
      <c r="C812" s="159">
        <v>16</v>
      </c>
      <c r="D812" s="123"/>
      <c r="E812" s="123"/>
      <c r="F812" s="114">
        <f t="shared" si="17"/>
        <v>0</v>
      </c>
    </row>
    <row r="813" spans="1:6" s="119" customFormat="1" ht="25.5">
      <c r="A813" s="124" t="s">
        <v>967</v>
      </c>
      <c r="B813" s="125" t="s">
        <v>968</v>
      </c>
      <c r="C813" s="159">
        <v>16</v>
      </c>
      <c r="D813" s="123"/>
      <c r="E813" s="123"/>
      <c r="F813" s="114">
        <f t="shared" si="17"/>
        <v>0</v>
      </c>
    </row>
    <row r="814" spans="1:6" s="119" customFormat="1" ht="25.5">
      <c r="A814" s="124" t="s">
        <v>969</v>
      </c>
      <c r="B814" s="125" t="s">
        <v>970</v>
      </c>
      <c r="C814" s="159">
        <v>16</v>
      </c>
      <c r="D814" s="123"/>
      <c r="E814" s="123"/>
      <c r="F814" s="114">
        <f t="shared" si="17"/>
        <v>0</v>
      </c>
    </row>
    <row r="815" spans="1:6" s="119" customFormat="1" ht="25.5">
      <c r="A815" s="124" t="s">
        <v>971</v>
      </c>
      <c r="B815" s="125" t="s">
        <v>972</v>
      </c>
      <c r="C815" s="159">
        <v>16</v>
      </c>
      <c r="D815" s="123"/>
      <c r="E815" s="123"/>
      <c r="F815" s="114">
        <f t="shared" si="17"/>
        <v>0</v>
      </c>
    </row>
    <row r="816" spans="1:6" s="119" customFormat="1" ht="25.5">
      <c r="A816" s="124" t="s">
        <v>973</v>
      </c>
      <c r="B816" s="125" t="s">
        <v>974</v>
      </c>
      <c r="C816" s="159">
        <v>16</v>
      </c>
      <c r="D816" s="123"/>
      <c r="E816" s="123"/>
      <c r="F816" s="114">
        <f t="shared" si="17"/>
        <v>0</v>
      </c>
    </row>
    <row r="817" spans="1:6" s="119" customFormat="1" ht="25.5">
      <c r="A817" s="124" t="s">
        <v>975</v>
      </c>
      <c r="B817" s="125" t="s">
        <v>976</v>
      </c>
      <c r="C817" s="159">
        <v>16</v>
      </c>
      <c r="D817" s="123"/>
      <c r="E817" s="123"/>
      <c r="F817" s="114">
        <f t="shared" si="17"/>
        <v>0</v>
      </c>
    </row>
    <row r="818" spans="1:6" s="119" customFormat="1">
      <c r="A818" s="124" t="s">
        <v>977</v>
      </c>
      <c r="B818" s="125" t="s">
        <v>978</v>
      </c>
      <c r="C818" s="159">
        <v>16</v>
      </c>
      <c r="D818" s="123"/>
      <c r="E818" s="123"/>
      <c r="F818" s="114">
        <f t="shared" si="17"/>
        <v>0</v>
      </c>
    </row>
    <row r="819" spans="1:6" s="119" customFormat="1">
      <c r="A819" s="124" t="s">
        <v>979</v>
      </c>
      <c r="B819" s="125" t="s">
        <v>980</v>
      </c>
      <c r="C819" s="159">
        <v>16</v>
      </c>
      <c r="D819" s="123"/>
      <c r="E819" s="123"/>
      <c r="F819" s="114">
        <f t="shared" si="17"/>
        <v>0</v>
      </c>
    </row>
    <row r="820" spans="1:6" s="119" customFormat="1">
      <c r="A820" s="124" t="s">
        <v>981</v>
      </c>
      <c r="B820" s="125" t="s">
        <v>982</v>
      </c>
      <c r="C820" s="159">
        <v>16</v>
      </c>
      <c r="D820" s="123"/>
      <c r="E820" s="123"/>
      <c r="F820" s="114">
        <f t="shared" si="17"/>
        <v>0</v>
      </c>
    </row>
    <row r="821" spans="1:6" s="119" customFormat="1" ht="25.5">
      <c r="A821" s="124" t="s">
        <v>983</v>
      </c>
      <c r="B821" s="125" t="s">
        <v>984</v>
      </c>
      <c r="C821" s="159">
        <v>16</v>
      </c>
      <c r="D821" s="123"/>
      <c r="E821" s="123"/>
      <c r="F821" s="114">
        <f t="shared" si="17"/>
        <v>0</v>
      </c>
    </row>
    <row r="822" spans="1:6" s="119" customFormat="1" ht="25.5">
      <c r="A822" s="124" t="s">
        <v>985</v>
      </c>
      <c r="B822" s="125" t="s">
        <v>986</v>
      </c>
      <c r="C822" s="159">
        <v>16</v>
      </c>
      <c r="D822" s="123"/>
      <c r="E822" s="123"/>
      <c r="F822" s="114">
        <f t="shared" si="17"/>
        <v>0</v>
      </c>
    </row>
    <row r="823" spans="1:6" s="119" customFormat="1" ht="25.5">
      <c r="A823" s="124" t="s">
        <v>987</v>
      </c>
      <c r="B823" s="125" t="s">
        <v>988</v>
      </c>
      <c r="C823" s="159">
        <v>16</v>
      </c>
      <c r="D823" s="123"/>
      <c r="E823" s="123"/>
      <c r="F823" s="114">
        <f t="shared" si="17"/>
        <v>0</v>
      </c>
    </row>
    <row r="824" spans="1:6" s="119" customFormat="1" ht="38.25">
      <c r="A824" s="124" t="s">
        <v>989</v>
      </c>
      <c r="B824" s="125" t="s">
        <v>990</v>
      </c>
      <c r="C824" s="159">
        <v>16</v>
      </c>
      <c r="D824" s="123"/>
      <c r="E824" s="123"/>
      <c r="F824" s="114">
        <f t="shared" ref="F824:F887" si="18">D824-E824</f>
        <v>0</v>
      </c>
    </row>
    <row r="825" spans="1:6" s="119" customFormat="1" ht="25.5">
      <c r="A825" s="124" t="s">
        <v>991</v>
      </c>
      <c r="B825" s="125" t="s">
        <v>992</v>
      </c>
      <c r="C825" s="159">
        <v>16</v>
      </c>
      <c r="D825" s="123"/>
      <c r="E825" s="123"/>
      <c r="F825" s="114">
        <f t="shared" si="18"/>
        <v>0</v>
      </c>
    </row>
    <row r="826" spans="1:6" s="119" customFormat="1" ht="25.5">
      <c r="A826" s="124" t="s">
        <v>993</v>
      </c>
      <c r="B826" s="125" t="s">
        <v>994</v>
      </c>
      <c r="C826" s="159">
        <v>16</v>
      </c>
      <c r="D826" s="123"/>
      <c r="E826" s="123"/>
      <c r="F826" s="114">
        <f t="shared" si="18"/>
        <v>0</v>
      </c>
    </row>
    <row r="827" spans="1:6" s="119" customFormat="1" ht="38.25">
      <c r="A827" s="124" t="s">
        <v>995</v>
      </c>
      <c r="B827" s="125" t="s">
        <v>996</v>
      </c>
      <c r="C827" s="159">
        <v>16</v>
      </c>
      <c r="D827" s="123"/>
      <c r="E827" s="123"/>
      <c r="F827" s="114">
        <f t="shared" si="18"/>
        <v>0</v>
      </c>
    </row>
    <row r="828" spans="1:6" s="119" customFormat="1" ht="25.5">
      <c r="A828" s="124" t="s">
        <v>997</v>
      </c>
      <c r="B828" s="125" t="s">
        <v>998</v>
      </c>
      <c r="C828" s="159">
        <v>16</v>
      </c>
      <c r="D828" s="123"/>
      <c r="E828" s="123"/>
      <c r="F828" s="114">
        <f t="shared" si="18"/>
        <v>0</v>
      </c>
    </row>
    <row r="829" spans="1:6" s="119" customFormat="1" ht="25.5">
      <c r="A829" s="124" t="s">
        <v>999</v>
      </c>
      <c r="B829" s="125" t="s">
        <v>1000</v>
      </c>
      <c r="C829" s="159">
        <v>16</v>
      </c>
      <c r="D829" s="123"/>
      <c r="E829" s="123"/>
      <c r="F829" s="114">
        <f t="shared" si="18"/>
        <v>0</v>
      </c>
    </row>
    <row r="830" spans="1:6" s="119" customFormat="1" ht="38.25">
      <c r="A830" s="124" t="s">
        <v>1001</v>
      </c>
      <c r="B830" s="125" t="s">
        <v>1002</v>
      </c>
      <c r="C830" s="159">
        <v>16</v>
      </c>
      <c r="D830" s="123"/>
      <c r="E830" s="123"/>
      <c r="F830" s="114">
        <f t="shared" si="18"/>
        <v>0</v>
      </c>
    </row>
    <row r="831" spans="1:6" s="119" customFormat="1" ht="25.5">
      <c r="A831" s="124" t="s">
        <v>1003</v>
      </c>
      <c r="B831" s="125" t="s">
        <v>1004</v>
      </c>
      <c r="C831" s="159">
        <v>16</v>
      </c>
      <c r="D831" s="123"/>
      <c r="E831" s="123"/>
      <c r="F831" s="114">
        <f t="shared" si="18"/>
        <v>0</v>
      </c>
    </row>
    <row r="832" spans="1:6" s="119" customFormat="1" ht="38.25">
      <c r="A832" s="124" t="s">
        <v>1005</v>
      </c>
      <c r="B832" s="125" t="s">
        <v>1006</v>
      </c>
      <c r="C832" s="159">
        <v>16</v>
      </c>
      <c r="D832" s="123"/>
      <c r="E832" s="123"/>
      <c r="F832" s="114">
        <f t="shared" si="18"/>
        <v>0</v>
      </c>
    </row>
    <row r="833" spans="1:6" s="119" customFormat="1" ht="25.5">
      <c r="A833" s="124" t="s">
        <v>1009</v>
      </c>
      <c r="B833" s="125" t="s">
        <v>1010</v>
      </c>
      <c r="C833" s="159">
        <v>17</v>
      </c>
      <c r="D833" s="123"/>
      <c r="E833" s="123"/>
      <c r="F833" s="114">
        <f t="shared" si="18"/>
        <v>0</v>
      </c>
    </row>
    <row r="834" spans="1:6" s="119" customFormat="1" ht="25.5">
      <c r="A834" s="124" t="s">
        <v>1011</v>
      </c>
      <c r="B834" s="125" t="s">
        <v>1012</v>
      </c>
      <c r="C834" s="159">
        <v>17</v>
      </c>
      <c r="D834" s="123"/>
      <c r="E834" s="123"/>
      <c r="F834" s="114">
        <f t="shared" si="18"/>
        <v>0</v>
      </c>
    </row>
    <row r="835" spans="1:6" s="119" customFormat="1" ht="25.5">
      <c r="A835" s="124" t="s">
        <v>1013</v>
      </c>
      <c r="B835" s="125" t="s">
        <v>1014</v>
      </c>
      <c r="C835" s="159">
        <v>17</v>
      </c>
      <c r="D835" s="123"/>
      <c r="E835" s="123"/>
      <c r="F835" s="114">
        <f t="shared" si="18"/>
        <v>0</v>
      </c>
    </row>
    <row r="836" spans="1:6" s="119" customFormat="1" ht="25.5">
      <c r="A836" s="124" t="s">
        <v>1015</v>
      </c>
      <c r="B836" s="125" t="s">
        <v>1016</v>
      </c>
      <c r="C836" s="159">
        <v>17</v>
      </c>
      <c r="D836" s="123"/>
      <c r="E836" s="123"/>
      <c r="F836" s="114">
        <f t="shared" si="18"/>
        <v>0</v>
      </c>
    </row>
    <row r="837" spans="1:6" s="119" customFormat="1" ht="25.5">
      <c r="A837" s="124" t="s">
        <v>1017</v>
      </c>
      <c r="B837" s="125" t="s">
        <v>1018</v>
      </c>
      <c r="C837" s="159">
        <v>17</v>
      </c>
      <c r="D837" s="123"/>
      <c r="E837" s="123"/>
      <c r="F837" s="114">
        <f t="shared" si="18"/>
        <v>0</v>
      </c>
    </row>
    <row r="838" spans="1:6" s="119" customFormat="1" ht="51">
      <c r="A838" s="124" t="s">
        <v>1019</v>
      </c>
      <c r="B838" s="125" t="s">
        <v>1020</v>
      </c>
      <c r="C838" s="159">
        <v>18</v>
      </c>
      <c r="D838" s="123"/>
      <c r="E838" s="123"/>
      <c r="F838" s="114">
        <f t="shared" si="18"/>
        <v>0</v>
      </c>
    </row>
    <row r="839" spans="1:6" s="119" customFormat="1" ht="51">
      <c r="A839" s="124" t="s">
        <v>1021</v>
      </c>
      <c r="B839" s="125" t="s">
        <v>1022</v>
      </c>
      <c r="C839" s="159">
        <v>19</v>
      </c>
      <c r="D839" s="123"/>
      <c r="E839" s="123"/>
      <c r="F839" s="114">
        <f t="shared" si="18"/>
        <v>0</v>
      </c>
    </row>
    <row r="840" spans="1:6" s="119" customFormat="1" ht="38.25">
      <c r="A840" s="124" t="s">
        <v>1023</v>
      </c>
      <c r="B840" s="125" t="s">
        <v>1635</v>
      </c>
      <c r="C840" s="159">
        <v>19</v>
      </c>
      <c r="D840" s="123"/>
      <c r="E840" s="123"/>
      <c r="F840" s="114">
        <f t="shared" si="18"/>
        <v>0</v>
      </c>
    </row>
    <row r="841" spans="1:6" s="119" customFormat="1" ht="38.25">
      <c r="A841" s="124" t="s">
        <v>1024</v>
      </c>
      <c r="B841" s="125" t="s">
        <v>1025</v>
      </c>
      <c r="C841" s="159">
        <v>19</v>
      </c>
      <c r="D841" s="123"/>
      <c r="E841" s="123"/>
      <c r="F841" s="114">
        <f t="shared" si="18"/>
        <v>0</v>
      </c>
    </row>
    <row r="842" spans="1:6" s="119" customFormat="1" ht="25.5">
      <c r="A842" s="124" t="s">
        <v>1026</v>
      </c>
      <c r="B842" s="125" t="s">
        <v>1027</v>
      </c>
      <c r="C842" s="159">
        <v>19</v>
      </c>
      <c r="D842" s="123"/>
      <c r="E842" s="123"/>
      <c r="F842" s="114">
        <f t="shared" si="18"/>
        <v>0</v>
      </c>
    </row>
    <row r="843" spans="1:6" s="119" customFormat="1" ht="38.25">
      <c r="A843" s="124" t="s">
        <v>1028</v>
      </c>
      <c r="B843" s="125" t="s">
        <v>1029</v>
      </c>
      <c r="C843" s="159">
        <v>19</v>
      </c>
      <c r="D843" s="123"/>
      <c r="E843" s="123"/>
      <c r="F843" s="114">
        <f t="shared" si="18"/>
        <v>0</v>
      </c>
    </row>
    <row r="844" spans="1:6" s="119" customFormat="1" ht="51">
      <c r="A844" s="124" t="s">
        <v>1030</v>
      </c>
      <c r="B844" s="125" t="s">
        <v>1031</v>
      </c>
      <c r="C844" s="159">
        <v>19</v>
      </c>
      <c r="D844" s="123"/>
      <c r="E844" s="123"/>
      <c r="F844" s="114">
        <f t="shared" si="18"/>
        <v>0</v>
      </c>
    </row>
    <row r="845" spans="1:6" s="119" customFormat="1" ht="25.5">
      <c r="A845" s="124" t="s">
        <v>1032</v>
      </c>
      <c r="B845" s="125" t="s">
        <v>1033</v>
      </c>
      <c r="C845" s="159">
        <v>19</v>
      </c>
      <c r="D845" s="123"/>
      <c r="E845" s="123"/>
      <c r="F845" s="114">
        <f t="shared" si="18"/>
        <v>0</v>
      </c>
    </row>
    <row r="846" spans="1:6" s="119" customFormat="1">
      <c r="A846" s="124" t="s">
        <v>1034</v>
      </c>
      <c r="B846" s="125" t="s">
        <v>1035</v>
      </c>
      <c r="C846" s="159">
        <v>20</v>
      </c>
      <c r="D846" s="123"/>
      <c r="E846" s="123"/>
      <c r="F846" s="114">
        <f t="shared" si="18"/>
        <v>0</v>
      </c>
    </row>
    <row r="847" spans="1:6" s="119" customFormat="1" ht="25.5">
      <c r="A847" s="124" t="s">
        <v>1036</v>
      </c>
      <c r="B847" s="125" t="s">
        <v>1037</v>
      </c>
      <c r="C847" s="159">
        <v>20</v>
      </c>
      <c r="D847" s="123"/>
      <c r="E847" s="123"/>
      <c r="F847" s="114">
        <f t="shared" si="18"/>
        <v>0</v>
      </c>
    </row>
    <row r="848" spans="1:6" s="119" customFormat="1" ht="38.25">
      <c r="A848" s="124" t="s">
        <v>1038</v>
      </c>
      <c r="B848" s="125" t="s">
        <v>1039</v>
      </c>
      <c r="C848" s="159">
        <v>20</v>
      </c>
      <c r="D848" s="123"/>
      <c r="E848" s="123"/>
      <c r="F848" s="114">
        <f t="shared" si="18"/>
        <v>0</v>
      </c>
    </row>
    <row r="849" spans="1:6" s="119" customFormat="1" ht="38.25">
      <c r="A849" s="124" t="s">
        <v>1040</v>
      </c>
      <c r="B849" s="125" t="s">
        <v>1041</v>
      </c>
      <c r="C849" s="159">
        <v>20</v>
      </c>
      <c r="D849" s="123"/>
      <c r="E849" s="123"/>
      <c r="F849" s="114">
        <f t="shared" si="18"/>
        <v>0</v>
      </c>
    </row>
    <row r="850" spans="1:6" s="119" customFormat="1" ht="25.5">
      <c r="A850" s="124" t="s">
        <v>1042</v>
      </c>
      <c r="B850" s="125" t="s">
        <v>1043</v>
      </c>
      <c r="C850" s="159">
        <v>20</v>
      </c>
      <c r="D850" s="123"/>
      <c r="E850" s="123"/>
      <c r="F850" s="114">
        <f t="shared" si="18"/>
        <v>0</v>
      </c>
    </row>
    <row r="851" spans="1:6" s="119" customFormat="1" ht="51">
      <c r="A851" s="124" t="s">
        <v>1044</v>
      </c>
      <c r="B851" s="125" t="s">
        <v>1045</v>
      </c>
      <c r="C851" s="159">
        <v>20</v>
      </c>
      <c r="D851" s="123"/>
      <c r="E851" s="123"/>
      <c r="F851" s="114">
        <f t="shared" si="18"/>
        <v>0</v>
      </c>
    </row>
    <row r="852" spans="1:6" s="119" customFormat="1" ht="38.25">
      <c r="A852" s="124" t="s">
        <v>1046</v>
      </c>
      <c r="B852" s="125" t="s">
        <v>1047</v>
      </c>
      <c r="C852" s="159">
        <v>20</v>
      </c>
      <c r="D852" s="123"/>
      <c r="E852" s="123"/>
      <c r="F852" s="114">
        <f t="shared" si="18"/>
        <v>0</v>
      </c>
    </row>
    <row r="853" spans="1:6" s="119" customFormat="1" ht="38.25">
      <c r="A853" s="124" t="s">
        <v>1048</v>
      </c>
      <c r="B853" s="125" t="s">
        <v>1049</v>
      </c>
      <c r="C853" s="159">
        <v>20</v>
      </c>
      <c r="D853" s="123"/>
      <c r="E853" s="123"/>
      <c r="F853" s="114">
        <f t="shared" si="18"/>
        <v>0</v>
      </c>
    </row>
    <row r="854" spans="1:6" s="119" customFormat="1" ht="51">
      <c r="A854" s="124" t="s">
        <v>1050</v>
      </c>
      <c r="B854" s="125" t="s">
        <v>1051</v>
      </c>
      <c r="C854" s="159">
        <v>20</v>
      </c>
      <c r="D854" s="123"/>
      <c r="E854" s="123"/>
      <c r="F854" s="114">
        <f t="shared" si="18"/>
        <v>0</v>
      </c>
    </row>
    <row r="855" spans="1:6" s="119" customFormat="1" ht="38.25">
      <c r="A855" s="124" t="s">
        <v>1052</v>
      </c>
      <c r="B855" s="125" t="s">
        <v>1053</v>
      </c>
      <c r="C855" s="159">
        <v>21</v>
      </c>
      <c r="D855" s="123"/>
      <c r="E855" s="123"/>
      <c r="F855" s="114">
        <f t="shared" si="18"/>
        <v>0</v>
      </c>
    </row>
    <row r="856" spans="1:6" s="119" customFormat="1" ht="25.5">
      <c r="A856" s="124" t="s">
        <v>1055</v>
      </c>
      <c r="B856" s="125" t="s">
        <v>1056</v>
      </c>
      <c r="C856" s="159">
        <v>21</v>
      </c>
      <c r="D856" s="123"/>
      <c r="E856" s="123"/>
      <c r="F856" s="114">
        <f t="shared" si="18"/>
        <v>0</v>
      </c>
    </row>
    <row r="857" spans="1:6" s="119" customFormat="1" ht="25.5">
      <c r="A857" s="124" t="s">
        <v>1057</v>
      </c>
      <c r="B857" s="125" t="s">
        <v>1058</v>
      </c>
      <c r="C857" s="159">
        <v>21</v>
      </c>
      <c r="D857" s="123"/>
      <c r="E857" s="123"/>
      <c r="F857" s="114">
        <f t="shared" si="18"/>
        <v>0</v>
      </c>
    </row>
    <row r="858" spans="1:6" s="119" customFormat="1">
      <c r="A858" s="124" t="s">
        <v>1059</v>
      </c>
      <c r="B858" s="125" t="s">
        <v>1060</v>
      </c>
      <c r="C858" s="159">
        <v>21</v>
      </c>
      <c r="D858" s="123"/>
      <c r="E858" s="123"/>
      <c r="F858" s="114">
        <f t="shared" si="18"/>
        <v>0</v>
      </c>
    </row>
    <row r="859" spans="1:6" s="119" customFormat="1" ht="25.5">
      <c r="A859" s="124" t="s">
        <v>1061</v>
      </c>
      <c r="B859" s="125" t="s">
        <v>1062</v>
      </c>
      <c r="C859" s="159">
        <v>21</v>
      </c>
      <c r="D859" s="123"/>
      <c r="E859" s="123"/>
      <c r="F859" s="114">
        <f t="shared" si="18"/>
        <v>0</v>
      </c>
    </row>
    <row r="860" spans="1:6" s="119" customFormat="1" ht="25.5">
      <c r="A860" s="124" t="s">
        <v>1063</v>
      </c>
      <c r="B860" s="125" t="s">
        <v>1064</v>
      </c>
      <c r="C860" s="159">
        <v>21</v>
      </c>
      <c r="D860" s="123"/>
      <c r="E860" s="123"/>
      <c r="F860" s="114">
        <f t="shared" si="18"/>
        <v>0</v>
      </c>
    </row>
    <row r="861" spans="1:6" s="119" customFormat="1" ht="38.25">
      <c r="A861" s="124" t="s">
        <v>1065</v>
      </c>
      <c r="B861" s="125" t="s">
        <v>1066</v>
      </c>
      <c r="C861" s="159">
        <v>21</v>
      </c>
      <c r="D861" s="123"/>
      <c r="E861" s="123"/>
      <c r="F861" s="114">
        <f t="shared" si="18"/>
        <v>0</v>
      </c>
    </row>
    <row r="862" spans="1:6" s="119" customFormat="1" ht="38.25">
      <c r="A862" s="124" t="s">
        <v>1067</v>
      </c>
      <c r="B862" s="125" t="s">
        <v>1636</v>
      </c>
      <c r="C862" s="159">
        <v>21</v>
      </c>
      <c r="D862" s="123"/>
      <c r="E862" s="123"/>
      <c r="F862" s="114">
        <f t="shared" si="18"/>
        <v>0</v>
      </c>
    </row>
    <row r="863" spans="1:6" s="119" customFormat="1" ht="25.5">
      <c r="A863" s="124" t="s">
        <v>1068</v>
      </c>
      <c r="B863" s="125" t="s">
        <v>1069</v>
      </c>
      <c r="C863" s="159">
        <v>21</v>
      </c>
      <c r="D863" s="123"/>
      <c r="E863" s="123"/>
      <c r="F863" s="114">
        <f t="shared" si="18"/>
        <v>0</v>
      </c>
    </row>
    <row r="864" spans="1:6" s="119" customFormat="1" ht="38.25">
      <c r="A864" s="124" t="s">
        <v>1077</v>
      </c>
      <c r="B864" s="125" t="s">
        <v>1078</v>
      </c>
      <c r="C864" s="159">
        <v>21</v>
      </c>
      <c r="D864" s="123"/>
      <c r="E864" s="123"/>
      <c r="F864" s="114">
        <f t="shared" si="18"/>
        <v>0</v>
      </c>
    </row>
    <row r="865" spans="1:6" s="119" customFormat="1" ht="38.25">
      <c r="A865" s="124" t="s">
        <v>1079</v>
      </c>
      <c r="B865" s="125" t="s">
        <v>1080</v>
      </c>
      <c r="C865" s="159">
        <v>21</v>
      </c>
      <c r="D865" s="123"/>
      <c r="E865" s="123"/>
      <c r="F865" s="114">
        <f t="shared" si="18"/>
        <v>0</v>
      </c>
    </row>
    <row r="866" spans="1:6" s="119" customFormat="1" ht="38.25">
      <c r="A866" s="124" t="s">
        <v>1081</v>
      </c>
      <c r="B866" s="125" t="s">
        <v>1082</v>
      </c>
      <c r="C866" s="159">
        <v>21</v>
      </c>
      <c r="D866" s="123"/>
      <c r="E866" s="123"/>
      <c r="F866" s="114">
        <f t="shared" si="18"/>
        <v>0</v>
      </c>
    </row>
    <row r="867" spans="1:6" s="119" customFormat="1" ht="25.5">
      <c r="A867" s="124" t="s">
        <v>1083</v>
      </c>
      <c r="B867" s="125" t="s">
        <v>1084</v>
      </c>
      <c r="C867" s="159">
        <v>21</v>
      </c>
      <c r="D867" s="123"/>
      <c r="E867" s="123"/>
      <c r="F867" s="114">
        <f t="shared" si="18"/>
        <v>0</v>
      </c>
    </row>
    <row r="868" spans="1:6" s="119" customFormat="1" ht="25.5">
      <c r="A868" s="124" t="s">
        <v>1085</v>
      </c>
      <c r="B868" s="125" t="s">
        <v>1086</v>
      </c>
      <c r="C868" s="159">
        <v>21</v>
      </c>
      <c r="D868" s="123"/>
      <c r="E868" s="123"/>
      <c r="F868" s="114">
        <f t="shared" si="18"/>
        <v>0</v>
      </c>
    </row>
    <row r="869" spans="1:6" s="119" customFormat="1" ht="25.5">
      <c r="A869" s="124" t="s">
        <v>1087</v>
      </c>
      <c r="B869" s="125" t="s">
        <v>1088</v>
      </c>
      <c r="C869" s="159">
        <v>21</v>
      </c>
      <c r="D869" s="123"/>
      <c r="E869" s="123"/>
      <c r="F869" s="114">
        <f t="shared" si="18"/>
        <v>0</v>
      </c>
    </row>
    <row r="870" spans="1:6" s="119" customFormat="1" ht="25.5">
      <c r="A870" s="124" t="s">
        <v>1089</v>
      </c>
      <c r="B870" s="125" t="s">
        <v>1090</v>
      </c>
      <c r="C870" s="159">
        <v>21</v>
      </c>
      <c r="D870" s="123"/>
      <c r="E870" s="123"/>
      <c r="F870" s="114">
        <f t="shared" si="18"/>
        <v>0</v>
      </c>
    </row>
    <row r="871" spans="1:6" s="119" customFormat="1" ht="25.5">
      <c r="A871" s="124" t="s">
        <v>1091</v>
      </c>
      <c r="B871" s="125" t="s">
        <v>1092</v>
      </c>
      <c r="C871" s="159">
        <v>21</v>
      </c>
      <c r="D871" s="123"/>
      <c r="E871" s="123"/>
      <c r="F871" s="114">
        <f t="shared" si="18"/>
        <v>0</v>
      </c>
    </row>
    <row r="872" spans="1:6" s="119" customFormat="1" ht="25.5">
      <c r="A872" s="124" t="s">
        <v>1093</v>
      </c>
      <c r="B872" s="125" t="s">
        <v>1094</v>
      </c>
      <c r="C872" s="159">
        <v>21</v>
      </c>
      <c r="D872" s="123"/>
      <c r="E872" s="123"/>
      <c r="F872" s="114">
        <f t="shared" si="18"/>
        <v>0</v>
      </c>
    </row>
    <row r="873" spans="1:6" s="119" customFormat="1" ht="25.5">
      <c r="A873" s="124" t="s">
        <v>1095</v>
      </c>
      <c r="B873" s="125" t="s">
        <v>1096</v>
      </c>
      <c r="C873" s="159">
        <v>21</v>
      </c>
      <c r="D873" s="123"/>
      <c r="E873" s="123"/>
      <c r="F873" s="114">
        <f t="shared" si="18"/>
        <v>0</v>
      </c>
    </row>
    <row r="874" spans="1:6" s="119" customFormat="1" ht="38.25">
      <c r="A874" s="124" t="s">
        <v>1111</v>
      </c>
      <c r="B874" s="125" t="s">
        <v>1112</v>
      </c>
      <c r="C874" s="159">
        <v>21</v>
      </c>
      <c r="D874" s="123"/>
      <c r="E874" s="123"/>
      <c r="F874" s="114">
        <f t="shared" si="18"/>
        <v>0</v>
      </c>
    </row>
    <row r="875" spans="1:6" s="119" customFormat="1" ht="25.5">
      <c r="A875" s="124" t="s">
        <v>1113</v>
      </c>
      <c r="B875" s="125" t="s">
        <v>1114</v>
      </c>
      <c r="C875" s="159">
        <v>21</v>
      </c>
      <c r="D875" s="123"/>
      <c r="E875" s="123"/>
      <c r="F875" s="114">
        <f t="shared" si="18"/>
        <v>0</v>
      </c>
    </row>
    <row r="876" spans="1:6" s="119" customFormat="1">
      <c r="A876" s="124" t="s">
        <v>1115</v>
      </c>
      <c r="B876" s="125" t="s">
        <v>1116</v>
      </c>
      <c r="C876" s="159">
        <v>21</v>
      </c>
      <c r="D876" s="123"/>
      <c r="E876" s="123"/>
      <c r="F876" s="114">
        <f t="shared" si="18"/>
        <v>0</v>
      </c>
    </row>
    <row r="877" spans="1:6" s="119" customFormat="1" ht="25.5">
      <c r="A877" s="124" t="s">
        <v>1117</v>
      </c>
      <c r="B877" s="125" t="s">
        <v>1118</v>
      </c>
      <c r="C877" s="159">
        <v>22</v>
      </c>
      <c r="D877" s="123"/>
      <c r="E877" s="123"/>
      <c r="F877" s="114">
        <f t="shared" si="18"/>
        <v>0</v>
      </c>
    </row>
    <row r="878" spans="1:6" s="119" customFormat="1" ht="25.5">
      <c r="A878" s="124" t="s">
        <v>1119</v>
      </c>
      <c r="B878" s="125" t="s">
        <v>1120</v>
      </c>
      <c r="C878" s="159">
        <v>22</v>
      </c>
      <c r="D878" s="123"/>
      <c r="E878" s="123"/>
      <c r="F878" s="114">
        <f t="shared" si="18"/>
        <v>0</v>
      </c>
    </row>
    <row r="879" spans="1:6" s="119" customFormat="1" ht="38.25">
      <c r="A879" s="124" t="s">
        <v>1121</v>
      </c>
      <c r="B879" s="125" t="s">
        <v>1637</v>
      </c>
      <c r="C879" s="159">
        <v>23</v>
      </c>
      <c r="D879" s="123"/>
      <c r="E879" s="123"/>
      <c r="F879" s="114">
        <f t="shared" si="18"/>
        <v>0</v>
      </c>
    </row>
    <row r="880" spans="1:6" s="119" customFormat="1" ht="51">
      <c r="A880" s="124" t="s">
        <v>1122</v>
      </c>
      <c r="B880" s="125" t="s">
        <v>1638</v>
      </c>
      <c r="C880" s="159">
        <v>23</v>
      </c>
      <c r="D880" s="123"/>
      <c r="E880" s="123"/>
      <c r="F880" s="114">
        <f t="shared" si="18"/>
        <v>0</v>
      </c>
    </row>
    <row r="881" spans="1:6" s="119" customFormat="1" ht="51">
      <c r="A881" s="124" t="s">
        <v>1123</v>
      </c>
      <c r="B881" s="125" t="s">
        <v>1639</v>
      </c>
      <c r="C881" s="159">
        <v>23</v>
      </c>
      <c r="D881" s="123"/>
      <c r="E881" s="123"/>
      <c r="F881" s="114">
        <f t="shared" si="18"/>
        <v>0</v>
      </c>
    </row>
    <row r="882" spans="1:6" s="119" customFormat="1" ht="25.5">
      <c r="A882" s="124" t="s">
        <v>1124</v>
      </c>
      <c r="B882" s="125" t="s">
        <v>1640</v>
      </c>
      <c r="C882" s="159">
        <v>23</v>
      </c>
      <c r="D882" s="123"/>
      <c r="E882" s="123"/>
      <c r="F882" s="114">
        <f t="shared" si="18"/>
        <v>0</v>
      </c>
    </row>
    <row r="883" spans="1:6" s="119" customFormat="1" ht="38.25">
      <c r="A883" s="124" t="s">
        <v>1125</v>
      </c>
      <c r="B883" s="125" t="s">
        <v>1126</v>
      </c>
      <c r="C883" s="159">
        <v>24</v>
      </c>
      <c r="D883" s="123"/>
      <c r="E883" s="123"/>
      <c r="F883" s="114">
        <f t="shared" si="18"/>
        <v>0</v>
      </c>
    </row>
    <row r="884" spans="1:6" s="119" customFormat="1" ht="38.25">
      <c r="A884" s="124" t="s">
        <v>1127</v>
      </c>
      <c r="B884" s="125" t="s">
        <v>1128</v>
      </c>
      <c r="C884" s="159">
        <v>24</v>
      </c>
      <c r="D884" s="123"/>
      <c r="E884" s="123"/>
      <c r="F884" s="114">
        <f t="shared" si="18"/>
        <v>0</v>
      </c>
    </row>
    <row r="885" spans="1:6" s="119" customFormat="1" ht="25.5">
      <c r="A885" s="124" t="s">
        <v>1129</v>
      </c>
      <c r="B885" s="125" t="s">
        <v>1130</v>
      </c>
      <c r="C885" s="159">
        <v>26</v>
      </c>
      <c r="D885" s="123"/>
      <c r="E885" s="123"/>
      <c r="F885" s="114">
        <f t="shared" si="18"/>
        <v>0</v>
      </c>
    </row>
    <row r="886" spans="1:6" s="119" customFormat="1" ht="25.5">
      <c r="A886" s="124" t="s">
        <v>1131</v>
      </c>
      <c r="B886" s="125" t="s">
        <v>1132</v>
      </c>
      <c r="C886" s="159">
        <v>26</v>
      </c>
      <c r="D886" s="123"/>
      <c r="E886" s="123"/>
      <c r="F886" s="114">
        <f t="shared" si="18"/>
        <v>0</v>
      </c>
    </row>
    <row r="887" spans="1:6" s="119" customFormat="1">
      <c r="A887" s="124" t="s">
        <v>1141</v>
      </c>
      <c r="B887" s="125" t="s">
        <v>1142</v>
      </c>
      <c r="C887" s="159">
        <v>32</v>
      </c>
      <c r="D887" s="123"/>
      <c r="E887" s="123"/>
      <c r="F887" s="114">
        <f t="shared" si="18"/>
        <v>0</v>
      </c>
    </row>
    <row r="888" spans="1:6" s="119" customFormat="1" ht="25.5">
      <c r="A888" s="124" t="s">
        <v>1143</v>
      </c>
      <c r="B888" s="125" t="s">
        <v>1144</v>
      </c>
      <c r="C888" s="159">
        <v>32</v>
      </c>
      <c r="D888" s="123"/>
      <c r="E888" s="123"/>
      <c r="F888" s="114">
        <f t="shared" ref="F888:F951" si="19">D888-E888</f>
        <v>0</v>
      </c>
    </row>
    <row r="889" spans="1:6" s="119" customFormat="1" ht="25.5">
      <c r="A889" s="126" t="s">
        <v>1145</v>
      </c>
      <c r="B889" s="125" t="s">
        <v>1146</v>
      </c>
      <c r="C889" s="159">
        <v>32</v>
      </c>
      <c r="D889" s="123"/>
      <c r="E889" s="123"/>
      <c r="F889" s="114">
        <f t="shared" si="19"/>
        <v>0</v>
      </c>
    </row>
    <row r="890" spans="1:6" s="119" customFormat="1">
      <c r="A890" s="124" t="s">
        <v>1147</v>
      </c>
      <c r="B890" s="125" t="s">
        <v>1148</v>
      </c>
      <c r="C890" s="159">
        <v>33</v>
      </c>
      <c r="D890" s="123"/>
      <c r="E890" s="123"/>
      <c r="F890" s="114">
        <f t="shared" si="19"/>
        <v>0</v>
      </c>
    </row>
    <row r="891" spans="1:6" s="119" customFormat="1" ht="38.25">
      <c r="A891" s="124" t="s">
        <v>1149</v>
      </c>
      <c r="B891" s="125" t="s">
        <v>1150</v>
      </c>
      <c r="C891" s="159">
        <v>34</v>
      </c>
      <c r="D891" s="123"/>
      <c r="E891" s="123"/>
      <c r="F891" s="114">
        <f t="shared" si="19"/>
        <v>0</v>
      </c>
    </row>
    <row r="892" spans="1:6" s="119" customFormat="1" ht="38.25">
      <c r="A892" s="124" t="s">
        <v>1151</v>
      </c>
      <c r="B892" s="125" t="s">
        <v>1152</v>
      </c>
      <c r="C892" s="159">
        <v>34</v>
      </c>
      <c r="D892" s="123"/>
      <c r="E892" s="123"/>
      <c r="F892" s="114">
        <f t="shared" si="19"/>
        <v>0</v>
      </c>
    </row>
    <row r="893" spans="1:6" s="119" customFormat="1" ht="38.25">
      <c r="A893" s="124" t="s">
        <v>1153</v>
      </c>
      <c r="B893" s="125" t="s">
        <v>1154</v>
      </c>
      <c r="C893" s="159">
        <v>35</v>
      </c>
      <c r="D893" s="123"/>
      <c r="E893" s="123"/>
      <c r="F893" s="114">
        <f t="shared" si="19"/>
        <v>0</v>
      </c>
    </row>
    <row r="894" spans="1:6" s="119" customFormat="1" ht="25.5">
      <c r="A894" s="124" t="s">
        <v>1155</v>
      </c>
      <c r="B894" s="125" t="s">
        <v>1156</v>
      </c>
      <c r="C894" s="159">
        <v>34</v>
      </c>
      <c r="D894" s="123"/>
      <c r="E894" s="123"/>
      <c r="F894" s="114">
        <f t="shared" si="19"/>
        <v>0</v>
      </c>
    </row>
    <row r="895" spans="1:6" s="119" customFormat="1" ht="38.25">
      <c r="A895" s="124" t="s">
        <v>1157</v>
      </c>
      <c r="B895" s="125" t="s">
        <v>1158</v>
      </c>
      <c r="C895" s="159">
        <v>34</v>
      </c>
      <c r="D895" s="123"/>
      <c r="E895" s="123"/>
      <c r="F895" s="114">
        <f t="shared" si="19"/>
        <v>0</v>
      </c>
    </row>
    <row r="896" spans="1:6" s="119" customFormat="1" ht="51">
      <c r="A896" s="124" t="s">
        <v>1159</v>
      </c>
      <c r="B896" s="125" t="s">
        <v>1160</v>
      </c>
      <c r="C896" s="159">
        <v>34</v>
      </c>
      <c r="D896" s="123"/>
      <c r="E896" s="123"/>
      <c r="F896" s="114">
        <f t="shared" si="19"/>
        <v>0</v>
      </c>
    </row>
    <row r="897" spans="1:6" s="119" customFormat="1" ht="25.5">
      <c r="A897" s="124" t="s">
        <v>1161</v>
      </c>
      <c r="B897" s="125" t="s">
        <v>1162</v>
      </c>
      <c r="C897" s="159">
        <v>34</v>
      </c>
      <c r="D897" s="123"/>
      <c r="E897" s="123"/>
      <c r="F897" s="114">
        <f t="shared" si="19"/>
        <v>0</v>
      </c>
    </row>
    <row r="898" spans="1:6" s="119" customFormat="1" ht="25.5">
      <c r="A898" s="124" t="s">
        <v>1163</v>
      </c>
      <c r="B898" s="125" t="s">
        <v>1164</v>
      </c>
      <c r="C898" s="159">
        <v>34</v>
      </c>
      <c r="D898" s="123"/>
      <c r="E898" s="123"/>
      <c r="F898" s="114">
        <f t="shared" si="19"/>
        <v>0</v>
      </c>
    </row>
    <row r="899" spans="1:6" s="119" customFormat="1" ht="25.5">
      <c r="A899" s="124" t="s">
        <v>1165</v>
      </c>
      <c r="B899" s="125" t="s">
        <v>1166</v>
      </c>
      <c r="C899" s="159">
        <v>34</v>
      </c>
      <c r="D899" s="123"/>
      <c r="E899" s="123"/>
      <c r="F899" s="114">
        <f t="shared" si="19"/>
        <v>0</v>
      </c>
    </row>
    <row r="900" spans="1:6" s="119" customFormat="1" ht="38.25">
      <c r="A900" s="124" t="s">
        <v>1167</v>
      </c>
      <c r="B900" s="125" t="s">
        <v>1168</v>
      </c>
      <c r="C900" s="159">
        <v>34</v>
      </c>
      <c r="D900" s="123"/>
      <c r="E900" s="123"/>
      <c r="F900" s="114">
        <f t="shared" si="19"/>
        <v>0</v>
      </c>
    </row>
    <row r="901" spans="1:6" s="119" customFormat="1" ht="51">
      <c r="A901" s="124" t="s">
        <v>1169</v>
      </c>
      <c r="B901" s="125" t="s">
        <v>1170</v>
      </c>
      <c r="C901" s="159">
        <v>34</v>
      </c>
      <c r="D901" s="123"/>
      <c r="E901" s="123"/>
      <c r="F901" s="114">
        <f t="shared" si="19"/>
        <v>0</v>
      </c>
    </row>
    <row r="902" spans="1:6" s="119" customFormat="1" ht="51">
      <c r="A902" s="124" t="s">
        <v>1171</v>
      </c>
      <c r="B902" s="125" t="s">
        <v>1172</v>
      </c>
      <c r="C902" s="159">
        <v>34</v>
      </c>
      <c r="D902" s="123"/>
      <c r="E902" s="123"/>
      <c r="F902" s="114">
        <f t="shared" si="19"/>
        <v>0</v>
      </c>
    </row>
    <row r="903" spans="1:6" s="119" customFormat="1" ht="25.5">
      <c r="A903" s="124" t="s">
        <v>1173</v>
      </c>
      <c r="B903" s="125" t="s">
        <v>1174</v>
      </c>
      <c r="C903" s="159">
        <v>34</v>
      </c>
      <c r="D903" s="123"/>
      <c r="E903" s="123"/>
      <c r="F903" s="114">
        <f t="shared" si="19"/>
        <v>0</v>
      </c>
    </row>
    <row r="904" spans="1:6" s="119" customFormat="1">
      <c r="A904" s="124" t="s">
        <v>1175</v>
      </c>
      <c r="B904" s="125" t="s">
        <v>1176</v>
      </c>
      <c r="C904" s="159">
        <v>36</v>
      </c>
      <c r="D904" s="123"/>
      <c r="E904" s="123"/>
      <c r="F904" s="114">
        <f t="shared" si="19"/>
        <v>0</v>
      </c>
    </row>
    <row r="905" spans="1:6" s="119" customFormat="1" ht="25.5">
      <c r="A905" s="124" t="s">
        <v>1177</v>
      </c>
      <c r="B905" s="125" t="s">
        <v>1178</v>
      </c>
      <c r="C905" s="159">
        <v>37</v>
      </c>
      <c r="D905" s="123"/>
      <c r="E905" s="123"/>
      <c r="F905" s="114">
        <f t="shared" si="19"/>
        <v>0</v>
      </c>
    </row>
    <row r="906" spans="1:6" s="119" customFormat="1" ht="25.5">
      <c r="A906" s="126" t="s">
        <v>1179</v>
      </c>
      <c r="B906" s="125" t="s">
        <v>1180</v>
      </c>
      <c r="C906" s="159">
        <v>38</v>
      </c>
      <c r="D906" s="123"/>
      <c r="E906" s="123"/>
      <c r="F906" s="114">
        <f t="shared" si="19"/>
        <v>0</v>
      </c>
    </row>
    <row r="907" spans="1:6" s="119" customFormat="1" ht="25.5">
      <c r="A907" s="124" t="s">
        <v>1207</v>
      </c>
      <c r="B907" s="125" t="s">
        <v>1208</v>
      </c>
      <c r="C907" s="159">
        <v>38</v>
      </c>
      <c r="D907" s="123"/>
      <c r="E907" s="123"/>
      <c r="F907" s="114">
        <f t="shared" si="19"/>
        <v>0</v>
      </c>
    </row>
    <row r="908" spans="1:6" s="119" customFormat="1" ht="25.5">
      <c r="A908" s="124" t="s">
        <v>1209</v>
      </c>
      <c r="B908" s="125" t="s">
        <v>1210</v>
      </c>
      <c r="C908" s="159">
        <v>38</v>
      </c>
      <c r="D908" s="123"/>
      <c r="E908" s="123"/>
      <c r="F908" s="114">
        <f t="shared" si="19"/>
        <v>0</v>
      </c>
    </row>
    <row r="909" spans="1:6" s="119" customFormat="1" ht="25.5">
      <c r="A909" s="124" t="s">
        <v>1211</v>
      </c>
      <c r="B909" s="125" t="s">
        <v>1212</v>
      </c>
      <c r="C909" s="159">
        <v>38</v>
      </c>
      <c r="D909" s="123"/>
      <c r="E909" s="123"/>
      <c r="F909" s="114">
        <f t="shared" si="19"/>
        <v>0</v>
      </c>
    </row>
    <row r="910" spans="1:6" s="119" customFormat="1" ht="25.5">
      <c r="A910" s="124" t="s">
        <v>1215</v>
      </c>
      <c r="B910" s="125" t="s">
        <v>1641</v>
      </c>
      <c r="C910" s="159">
        <v>38</v>
      </c>
      <c r="D910" s="123"/>
      <c r="E910" s="123"/>
      <c r="F910" s="114">
        <f t="shared" si="19"/>
        <v>0</v>
      </c>
    </row>
    <row r="911" spans="1:6" s="119" customFormat="1" ht="25.5">
      <c r="A911" s="124" t="s">
        <v>1216</v>
      </c>
      <c r="B911" s="125" t="s">
        <v>1217</v>
      </c>
      <c r="C911" s="159">
        <v>38</v>
      </c>
      <c r="D911" s="123"/>
      <c r="E911" s="123"/>
      <c r="F911" s="114">
        <f t="shared" si="19"/>
        <v>0</v>
      </c>
    </row>
    <row r="912" spans="1:6" s="119" customFormat="1" ht="25.5">
      <c r="A912" s="124" t="s">
        <v>1218</v>
      </c>
      <c r="B912" s="125" t="s">
        <v>1219</v>
      </c>
      <c r="C912" s="159">
        <v>38</v>
      </c>
      <c r="D912" s="123"/>
      <c r="E912" s="123"/>
      <c r="F912" s="114">
        <f t="shared" si="19"/>
        <v>0</v>
      </c>
    </row>
    <row r="913" spans="1:6" s="119" customFormat="1" ht="25.5">
      <c r="A913" s="124" t="s">
        <v>1220</v>
      </c>
      <c r="B913" s="125" t="s">
        <v>1221</v>
      </c>
      <c r="C913" s="159">
        <v>38</v>
      </c>
      <c r="D913" s="123"/>
      <c r="E913" s="123"/>
      <c r="F913" s="114">
        <f t="shared" si="19"/>
        <v>0</v>
      </c>
    </row>
    <row r="914" spans="1:6" s="119" customFormat="1" ht="38.25">
      <c r="A914" s="124" t="s">
        <v>1222</v>
      </c>
      <c r="B914" s="125" t="s">
        <v>1223</v>
      </c>
      <c r="C914" s="159">
        <v>38</v>
      </c>
      <c r="D914" s="123"/>
      <c r="E914" s="123"/>
      <c r="F914" s="114">
        <f t="shared" si="19"/>
        <v>0</v>
      </c>
    </row>
    <row r="915" spans="1:6" s="119" customFormat="1">
      <c r="A915" s="124" t="s">
        <v>1224</v>
      </c>
      <c r="B915" s="125" t="s">
        <v>1225</v>
      </c>
      <c r="C915" s="159">
        <v>40</v>
      </c>
      <c r="D915" s="123"/>
      <c r="E915" s="123"/>
      <c r="F915" s="114">
        <f t="shared" si="19"/>
        <v>0</v>
      </c>
    </row>
    <row r="916" spans="1:6" s="119" customFormat="1" ht="25.5">
      <c r="A916" s="124" t="s">
        <v>1226</v>
      </c>
      <c r="B916" s="125" t="s">
        <v>1227</v>
      </c>
      <c r="C916" s="159">
        <v>40</v>
      </c>
      <c r="D916" s="123"/>
      <c r="E916" s="123"/>
      <c r="F916" s="114">
        <f t="shared" si="19"/>
        <v>0</v>
      </c>
    </row>
    <row r="917" spans="1:6" s="119" customFormat="1" ht="38.25">
      <c r="A917" s="124" t="s">
        <v>1228</v>
      </c>
      <c r="B917" s="125" t="s">
        <v>1229</v>
      </c>
      <c r="C917" s="159">
        <v>40</v>
      </c>
      <c r="D917" s="123"/>
      <c r="E917" s="123"/>
      <c r="F917" s="114">
        <f t="shared" si="19"/>
        <v>0</v>
      </c>
    </row>
    <row r="918" spans="1:6" s="119" customFormat="1" ht="25.5">
      <c r="A918" s="124" t="s">
        <v>1230</v>
      </c>
      <c r="B918" s="127" t="s">
        <v>1231</v>
      </c>
      <c r="C918" s="160">
        <v>40</v>
      </c>
      <c r="D918" s="123"/>
      <c r="E918" s="123"/>
      <c r="F918" s="114">
        <f t="shared" si="19"/>
        <v>0</v>
      </c>
    </row>
    <row r="919" spans="1:6" s="119" customFormat="1" ht="38.25">
      <c r="A919" s="124" t="s">
        <v>1232</v>
      </c>
      <c r="B919" s="127" t="s">
        <v>1233</v>
      </c>
      <c r="C919" s="160">
        <v>40</v>
      </c>
      <c r="D919" s="123"/>
      <c r="E919" s="123"/>
      <c r="F919" s="114">
        <f t="shared" si="19"/>
        <v>0</v>
      </c>
    </row>
    <row r="920" spans="1:6" s="119" customFormat="1" ht="38.25">
      <c r="A920" s="124" t="s">
        <v>1234</v>
      </c>
      <c r="B920" s="127" t="s">
        <v>1235</v>
      </c>
      <c r="C920" s="160">
        <v>40</v>
      </c>
      <c r="D920" s="123"/>
      <c r="E920" s="123"/>
      <c r="F920" s="114">
        <f t="shared" si="19"/>
        <v>0</v>
      </c>
    </row>
    <row r="921" spans="1:6" s="119" customFormat="1" ht="25.5">
      <c r="A921" s="124" t="s">
        <v>1236</v>
      </c>
      <c r="B921" s="125" t="s">
        <v>1237</v>
      </c>
      <c r="C921" s="159">
        <v>40</v>
      </c>
      <c r="D921" s="123"/>
      <c r="E921" s="123"/>
      <c r="F921" s="114">
        <f t="shared" si="19"/>
        <v>0</v>
      </c>
    </row>
    <row r="922" spans="1:6" s="119" customFormat="1">
      <c r="A922" s="124" t="s">
        <v>1238</v>
      </c>
      <c r="B922" s="125" t="s">
        <v>1239</v>
      </c>
      <c r="C922" s="159">
        <v>40</v>
      </c>
      <c r="D922" s="123"/>
      <c r="E922" s="123"/>
      <c r="F922" s="114">
        <f t="shared" si="19"/>
        <v>0</v>
      </c>
    </row>
    <row r="923" spans="1:6" s="119" customFormat="1">
      <c r="A923" s="124" t="s">
        <v>1240</v>
      </c>
      <c r="B923" s="125" t="s">
        <v>1241</v>
      </c>
      <c r="C923" s="159">
        <v>40</v>
      </c>
      <c r="D923" s="123"/>
      <c r="E923" s="123"/>
      <c r="F923" s="114">
        <f t="shared" si="19"/>
        <v>0</v>
      </c>
    </row>
    <row r="924" spans="1:6" s="119" customFormat="1">
      <c r="A924" s="124" t="s">
        <v>1242</v>
      </c>
      <c r="B924" s="125" t="s">
        <v>1243</v>
      </c>
      <c r="C924" s="159">
        <v>40</v>
      </c>
      <c r="D924" s="123"/>
      <c r="E924" s="123"/>
      <c r="F924" s="114">
        <f t="shared" si="19"/>
        <v>0</v>
      </c>
    </row>
    <row r="925" spans="1:6" s="119" customFormat="1">
      <c r="A925" s="124" t="s">
        <v>1244</v>
      </c>
      <c r="B925" s="125" t="s">
        <v>1245</v>
      </c>
      <c r="C925" s="159">
        <v>40</v>
      </c>
      <c r="D925" s="123"/>
      <c r="E925" s="123"/>
      <c r="F925" s="114">
        <f t="shared" si="19"/>
        <v>0</v>
      </c>
    </row>
    <row r="926" spans="1:6" s="119" customFormat="1" ht="38.25">
      <c r="A926" s="124" t="s">
        <v>676</v>
      </c>
      <c r="B926" s="125" t="s">
        <v>1642</v>
      </c>
      <c r="C926" s="159">
        <v>16</v>
      </c>
      <c r="D926" s="123"/>
      <c r="E926" s="123"/>
      <c r="F926" s="114">
        <f t="shared" si="19"/>
        <v>0</v>
      </c>
    </row>
    <row r="927" spans="1:6" s="119" customFormat="1" ht="25.5">
      <c r="A927" s="124" t="s">
        <v>1007</v>
      </c>
      <c r="B927" s="125" t="s">
        <v>1008</v>
      </c>
      <c r="C927" s="159">
        <v>17</v>
      </c>
      <c r="D927" s="123"/>
      <c r="E927" s="123"/>
      <c r="F927" s="114">
        <f t="shared" si="19"/>
        <v>0</v>
      </c>
    </row>
    <row r="928" spans="1:6" s="119" customFormat="1" ht="38.25">
      <c r="A928" s="124" t="s">
        <v>1054</v>
      </c>
      <c r="B928" s="125" t="s">
        <v>1643</v>
      </c>
      <c r="C928" s="159">
        <v>21</v>
      </c>
      <c r="D928" s="123"/>
      <c r="E928" s="123"/>
      <c r="F928" s="114">
        <f t="shared" si="19"/>
        <v>0</v>
      </c>
    </row>
    <row r="929" spans="1:6" s="119" customFormat="1" ht="25.5">
      <c r="A929" s="124" t="s">
        <v>1070</v>
      </c>
      <c r="B929" s="125" t="s">
        <v>1644</v>
      </c>
      <c r="C929" s="159">
        <v>21</v>
      </c>
      <c r="D929" s="123"/>
      <c r="E929" s="123"/>
      <c r="F929" s="114">
        <f t="shared" si="19"/>
        <v>0</v>
      </c>
    </row>
    <row r="930" spans="1:6" s="119" customFormat="1" ht="25.5">
      <c r="A930" s="124" t="s">
        <v>399</v>
      </c>
      <c r="B930" s="125" t="s">
        <v>400</v>
      </c>
      <c r="C930" s="159">
        <v>1</v>
      </c>
      <c r="D930" s="123"/>
      <c r="E930" s="123"/>
      <c r="F930" s="114">
        <f t="shared" si="19"/>
        <v>0</v>
      </c>
    </row>
    <row r="931" spans="1:6" s="119" customFormat="1" ht="25.5">
      <c r="A931" s="124" t="s">
        <v>401</v>
      </c>
      <c r="B931" s="127" t="s">
        <v>402</v>
      </c>
      <c r="C931" s="160">
        <v>1</v>
      </c>
      <c r="D931" s="123"/>
      <c r="E931" s="123"/>
      <c r="F931" s="114">
        <f t="shared" si="19"/>
        <v>0</v>
      </c>
    </row>
    <row r="932" spans="1:6" s="119" customFormat="1" ht="25.5">
      <c r="A932" s="124" t="s">
        <v>408</v>
      </c>
      <c r="B932" s="127" t="s">
        <v>409</v>
      </c>
      <c r="C932" s="160">
        <v>1</v>
      </c>
      <c r="D932" s="123"/>
      <c r="E932" s="123"/>
      <c r="F932" s="114">
        <f t="shared" si="19"/>
        <v>0</v>
      </c>
    </row>
    <row r="933" spans="1:6" s="119" customFormat="1">
      <c r="A933" s="124" t="s">
        <v>410</v>
      </c>
      <c r="B933" s="127" t="s">
        <v>411</v>
      </c>
      <c r="C933" s="160">
        <v>1</v>
      </c>
      <c r="D933" s="123"/>
      <c r="E933" s="123"/>
      <c r="F933" s="114">
        <f t="shared" si="19"/>
        <v>0</v>
      </c>
    </row>
    <row r="934" spans="1:6" s="119" customFormat="1" ht="38.25">
      <c r="A934" s="124" t="s">
        <v>413</v>
      </c>
      <c r="B934" s="127" t="s">
        <v>414</v>
      </c>
      <c r="C934" s="160">
        <v>1</v>
      </c>
      <c r="D934" s="123"/>
      <c r="E934" s="123"/>
      <c r="F934" s="114">
        <f t="shared" si="19"/>
        <v>0</v>
      </c>
    </row>
    <row r="935" spans="1:6" s="119" customFormat="1" ht="25.5">
      <c r="A935" s="124" t="s">
        <v>415</v>
      </c>
      <c r="B935" s="127" t="s">
        <v>416</v>
      </c>
      <c r="C935" s="160">
        <v>1</v>
      </c>
      <c r="D935" s="123"/>
      <c r="E935" s="123"/>
      <c r="F935" s="114">
        <f t="shared" si="19"/>
        <v>0</v>
      </c>
    </row>
    <row r="936" spans="1:6" s="119" customFormat="1" ht="25.5">
      <c r="A936" s="124" t="s">
        <v>417</v>
      </c>
      <c r="B936" s="127" t="s">
        <v>418</v>
      </c>
      <c r="C936" s="160">
        <v>1</v>
      </c>
      <c r="D936" s="123"/>
      <c r="E936" s="123"/>
      <c r="F936" s="114">
        <f t="shared" si="19"/>
        <v>0</v>
      </c>
    </row>
    <row r="937" spans="1:6" s="119" customFormat="1" ht="38.25">
      <c r="A937" s="124" t="s">
        <v>419</v>
      </c>
      <c r="B937" s="127" t="s">
        <v>420</v>
      </c>
      <c r="C937" s="160">
        <v>1</v>
      </c>
      <c r="D937" s="123"/>
      <c r="E937" s="123"/>
      <c r="F937" s="114">
        <f t="shared" si="19"/>
        <v>0</v>
      </c>
    </row>
    <row r="938" spans="1:6" s="119" customFormat="1" ht="25.5">
      <c r="A938" s="124" t="s">
        <v>421</v>
      </c>
      <c r="B938" s="125" t="s">
        <v>422</v>
      </c>
      <c r="C938" s="159">
        <v>1</v>
      </c>
      <c r="D938" s="123"/>
      <c r="E938" s="123"/>
      <c r="F938" s="114">
        <f t="shared" si="19"/>
        <v>0</v>
      </c>
    </row>
    <row r="939" spans="1:6" s="119" customFormat="1" ht="38.25">
      <c r="A939" s="124" t="s">
        <v>423</v>
      </c>
      <c r="B939" s="125" t="s">
        <v>420</v>
      </c>
      <c r="C939" s="159">
        <v>1</v>
      </c>
      <c r="D939" s="123"/>
      <c r="E939" s="123"/>
      <c r="F939" s="114">
        <f t="shared" si="19"/>
        <v>0</v>
      </c>
    </row>
    <row r="940" spans="1:6" s="119" customFormat="1" ht="38.25">
      <c r="A940" s="124" t="s">
        <v>424</v>
      </c>
      <c r="B940" s="125" t="s">
        <v>425</v>
      </c>
      <c r="C940" s="159">
        <v>1</v>
      </c>
      <c r="D940" s="123"/>
      <c r="E940" s="123"/>
      <c r="F940" s="114">
        <f t="shared" si="19"/>
        <v>0</v>
      </c>
    </row>
    <row r="941" spans="1:6" s="119" customFormat="1" ht="25.5">
      <c r="A941" s="124" t="s">
        <v>426</v>
      </c>
      <c r="B941" s="125" t="s">
        <v>427</v>
      </c>
      <c r="C941" s="159">
        <v>1</v>
      </c>
      <c r="D941" s="123"/>
      <c r="E941" s="123"/>
      <c r="F941" s="114">
        <f t="shared" si="19"/>
        <v>0</v>
      </c>
    </row>
    <row r="942" spans="1:6" s="119" customFormat="1" ht="25.5">
      <c r="A942" s="124" t="s">
        <v>428</v>
      </c>
      <c r="B942" s="125" t="s">
        <v>429</v>
      </c>
      <c r="C942" s="159">
        <v>1</v>
      </c>
      <c r="D942" s="123"/>
      <c r="E942" s="123"/>
      <c r="F942" s="114">
        <f t="shared" si="19"/>
        <v>0</v>
      </c>
    </row>
    <row r="943" spans="1:6" s="119" customFormat="1" ht="25.5">
      <c r="A943" s="126" t="s">
        <v>430</v>
      </c>
      <c r="B943" s="125" t="s">
        <v>431</v>
      </c>
      <c r="C943" s="159">
        <v>1</v>
      </c>
      <c r="D943" s="123"/>
      <c r="E943" s="123"/>
      <c r="F943" s="114">
        <f t="shared" si="19"/>
        <v>0</v>
      </c>
    </row>
    <row r="944" spans="1:6" s="119" customFormat="1" ht="25.5">
      <c r="A944" s="124" t="s">
        <v>432</v>
      </c>
      <c r="B944" s="125" t="s">
        <v>433</v>
      </c>
      <c r="C944" s="159">
        <v>1</v>
      </c>
      <c r="D944" s="123"/>
      <c r="E944" s="123"/>
      <c r="F944" s="114">
        <f t="shared" si="19"/>
        <v>0</v>
      </c>
    </row>
    <row r="945" spans="1:6" s="119" customFormat="1" ht="25.5">
      <c r="A945" s="124" t="s">
        <v>434</v>
      </c>
      <c r="B945" s="125" t="s">
        <v>429</v>
      </c>
      <c r="C945" s="159">
        <v>1</v>
      </c>
      <c r="D945" s="123"/>
      <c r="E945" s="123"/>
      <c r="F945" s="114">
        <f t="shared" si="19"/>
        <v>0</v>
      </c>
    </row>
    <row r="946" spans="1:6" s="119" customFormat="1" ht="38.25">
      <c r="A946" s="124" t="s">
        <v>435</v>
      </c>
      <c r="B946" s="125" t="s">
        <v>436</v>
      </c>
      <c r="C946" s="159">
        <v>1</v>
      </c>
      <c r="D946" s="123"/>
      <c r="E946" s="123"/>
      <c r="F946" s="114">
        <f t="shared" si="19"/>
        <v>0</v>
      </c>
    </row>
    <row r="947" spans="1:6" s="119" customFormat="1" ht="25.5">
      <c r="A947" s="124" t="s">
        <v>437</v>
      </c>
      <c r="B947" s="125" t="s">
        <v>1645</v>
      </c>
      <c r="C947" s="159">
        <v>2</v>
      </c>
      <c r="D947" s="123"/>
      <c r="E947" s="123"/>
      <c r="F947" s="114">
        <f t="shared" si="19"/>
        <v>0</v>
      </c>
    </row>
    <row r="948" spans="1:6" s="119" customFormat="1" ht="25.5">
      <c r="A948" s="124" t="s">
        <v>438</v>
      </c>
      <c r="B948" s="125" t="s">
        <v>439</v>
      </c>
      <c r="C948" s="159">
        <v>2</v>
      </c>
      <c r="D948" s="123"/>
      <c r="E948" s="123"/>
      <c r="F948" s="114">
        <f t="shared" si="19"/>
        <v>0</v>
      </c>
    </row>
    <row r="949" spans="1:6" s="119" customFormat="1" ht="25.5">
      <c r="A949" s="124" t="s">
        <v>440</v>
      </c>
      <c r="B949" s="125" t="s">
        <v>441</v>
      </c>
      <c r="C949" s="159">
        <v>2</v>
      </c>
      <c r="D949" s="123"/>
      <c r="E949" s="123"/>
      <c r="F949" s="114">
        <f t="shared" si="19"/>
        <v>0</v>
      </c>
    </row>
    <row r="950" spans="1:6" s="119" customFormat="1" ht="25.5">
      <c r="A950" s="126" t="s">
        <v>442</v>
      </c>
      <c r="B950" s="125" t="s">
        <v>443</v>
      </c>
      <c r="C950" s="159">
        <v>2</v>
      </c>
      <c r="D950" s="123"/>
      <c r="E950" s="123"/>
      <c r="F950" s="114">
        <f t="shared" si="19"/>
        <v>0</v>
      </c>
    </row>
    <row r="951" spans="1:6" s="119" customFormat="1" ht="25.5">
      <c r="A951" s="124" t="s">
        <v>444</v>
      </c>
      <c r="B951" s="125" t="s">
        <v>445</v>
      </c>
      <c r="C951" s="159">
        <v>2</v>
      </c>
      <c r="D951" s="123"/>
      <c r="E951" s="123"/>
      <c r="F951" s="114">
        <f t="shared" si="19"/>
        <v>0</v>
      </c>
    </row>
    <row r="952" spans="1:6" s="119" customFormat="1" ht="25.5">
      <c r="A952" s="124" t="s">
        <v>446</v>
      </c>
      <c r="B952" s="125" t="s">
        <v>447</v>
      </c>
      <c r="C952" s="159">
        <v>2</v>
      </c>
      <c r="D952" s="123"/>
      <c r="E952" s="123"/>
      <c r="F952" s="114">
        <f t="shared" ref="F952:F1000" si="20">D952-E952</f>
        <v>0</v>
      </c>
    </row>
    <row r="953" spans="1:6" s="119" customFormat="1" ht="25.5">
      <c r="A953" s="126" t="s">
        <v>448</v>
      </c>
      <c r="B953" s="125" t="s">
        <v>449</v>
      </c>
      <c r="C953" s="159">
        <v>2</v>
      </c>
      <c r="D953" s="123"/>
      <c r="E953" s="123"/>
      <c r="F953" s="114">
        <f t="shared" si="20"/>
        <v>0</v>
      </c>
    </row>
    <row r="954" spans="1:6" s="119" customFormat="1" ht="25.5">
      <c r="A954" s="124" t="s">
        <v>450</v>
      </c>
      <c r="B954" s="125" t="s">
        <v>451</v>
      </c>
      <c r="C954" s="159">
        <v>2</v>
      </c>
      <c r="D954" s="123"/>
      <c r="E954" s="123"/>
      <c r="F954" s="114">
        <f t="shared" si="20"/>
        <v>0</v>
      </c>
    </row>
    <row r="955" spans="1:6" s="119" customFormat="1" ht="25.5">
      <c r="A955" s="129" t="s">
        <v>452</v>
      </c>
      <c r="B955" s="130" t="s">
        <v>453</v>
      </c>
      <c r="C955" s="161">
        <v>2</v>
      </c>
      <c r="D955" s="123"/>
      <c r="E955" s="123"/>
      <c r="F955" s="114">
        <f t="shared" si="20"/>
        <v>0</v>
      </c>
    </row>
    <row r="956" spans="1:6" s="119" customFormat="1" ht="25.5">
      <c r="A956" s="131" t="s">
        <v>510</v>
      </c>
      <c r="B956" s="132" t="s">
        <v>511</v>
      </c>
      <c r="C956" s="162">
        <v>12</v>
      </c>
      <c r="D956" s="123"/>
      <c r="E956" s="123"/>
      <c r="F956" s="114">
        <f t="shared" si="20"/>
        <v>0</v>
      </c>
    </row>
    <row r="957" spans="1:6" s="119" customFormat="1" ht="25.5">
      <c r="A957" s="124" t="s">
        <v>512</v>
      </c>
      <c r="B957" s="125" t="s">
        <v>513</v>
      </c>
      <c r="C957" s="159">
        <v>13</v>
      </c>
      <c r="D957" s="123"/>
      <c r="E957" s="123"/>
      <c r="F957" s="114">
        <f t="shared" si="20"/>
        <v>0</v>
      </c>
    </row>
    <row r="958" spans="1:6" s="119" customFormat="1">
      <c r="A958" s="126" t="s">
        <v>1071</v>
      </c>
      <c r="B958" s="125" t="s">
        <v>1072</v>
      </c>
      <c r="C958" s="159">
        <v>21</v>
      </c>
      <c r="D958" s="123"/>
      <c r="E958" s="123"/>
      <c r="F958" s="114">
        <f t="shared" si="20"/>
        <v>0</v>
      </c>
    </row>
    <row r="959" spans="1:6" s="119" customFormat="1" ht="25.5">
      <c r="A959" s="124" t="s">
        <v>1073</v>
      </c>
      <c r="B959" s="125" t="s">
        <v>1074</v>
      </c>
      <c r="C959" s="159">
        <v>21</v>
      </c>
      <c r="D959" s="123"/>
      <c r="E959" s="123"/>
      <c r="F959" s="114">
        <f t="shared" si="20"/>
        <v>0</v>
      </c>
    </row>
    <row r="960" spans="1:6" s="119" customFormat="1" ht="51">
      <c r="A960" s="124" t="s">
        <v>1075</v>
      </c>
      <c r="B960" s="125" t="s">
        <v>1076</v>
      </c>
      <c r="C960" s="159">
        <v>21</v>
      </c>
      <c r="D960" s="123"/>
      <c r="E960" s="123"/>
      <c r="F960" s="114">
        <f t="shared" si="20"/>
        <v>0</v>
      </c>
    </row>
    <row r="961" spans="1:6" s="119" customFormat="1" ht="25.5">
      <c r="A961" s="124" t="s">
        <v>1097</v>
      </c>
      <c r="B961" s="125" t="s">
        <v>1098</v>
      </c>
      <c r="C961" s="159">
        <v>21</v>
      </c>
      <c r="D961" s="123"/>
      <c r="E961" s="123"/>
      <c r="F961" s="114">
        <f t="shared" si="20"/>
        <v>0</v>
      </c>
    </row>
    <row r="962" spans="1:6" s="119" customFormat="1" ht="25.5">
      <c r="A962" s="124" t="s">
        <v>1099</v>
      </c>
      <c r="B962" s="125" t="s">
        <v>1100</v>
      </c>
      <c r="C962" s="159">
        <v>21</v>
      </c>
      <c r="D962" s="123"/>
      <c r="E962" s="123"/>
      <c r="F962" s="114">
        <f t="shared" si="20"/>
        <v>0</v>
      </c>
    </row>
    <row r="963" spans="1:6" s="119" customFormat="1" ht="38.25">
      <c r="A963" s="126" t="s">
        <v>1101</v>
      </c>
      <c r="B963" s="125" t="s">
        <v>1102</v>
      </c>
      <c r="C963" s="159">
        <v>21</v>
      </c>
      <c r="D963" s="123"/>
      <c r="E963" s="123"/>
      <c r="F963" s="114">
        <f t="shared" si="20"/>
        <v>0</v>
      </c>
    </row>
    <row r="964" spans="1:6" s="119" customFormat="1" ht="38.25">
      <c r="A964" s="124" t="s">
        <v>1103</v>
      </c>
      <c r="B964" s="125" t="s">
        <v>1104</v>
      </c>
      <c r="C964" s="159">
        <v>21</v>
      </c>
      <c r="D964" s="123"/>
      <c r="E964" s="123"/>
      <c r="F964" s="114">
        <f t="shared" si="20"/>
        <v>0</v>
      </c>
    </row>
    <row r="965" spans="1:6" s="119" customFormat="1" ht="25.5">
      <c r="A965" s="124" t="s">
        <v>1105</v>
      </c>
      <c r="B965" s="125" t="s">
        <v>1106</v>
      </c>
      <c r="C965" s="159">
        <v>21</v>
      </c>
      <c r="D965" s="123"/>
      <c r="E965" s="123"/>
      <c r="F965" s="114">
        <f t="shared" si="20"/>
        <v>0</v>
      </c>
    </row>
    <row r="966" spans="1:6" s="119" customFormat="1" ht="25.5">
      <c r="A966" s="124" t="s">
        <v>1107</v>
      </c>
      <c r="B966" s="125" t="s">
        <v>1108</v>
      </c>
      <c r="C966" s="159">
        <v>21</v>
      </c>
      <c r="D966" s="123"/>
      <c r="E966" s="123"/>
      <c r="F966" s="114">
        <f t="shared" si="20"/>
        <v>0</v>
      </c>
    </row>
    <row r="967" spans="1:6" s="119" customFormat="1" ht="25.5">
      <c r="A967" s="124" t="s">
        <v>1109</v>
      </c>
      <c r="B967" s="125" t="s">
        <v>1110</v>
      </c>
      <c r="C967" s="159">
        <v>21</v>
      </c>
      <c r="D967" s="123"/>
      <c r="E967" s="123"/>
      <c r="F967" s="114">
        <f t="shared" si="20"/>
        <v>0</v>
      </c>
    </row>
    <row r="968" spans="1:6" s="119" customFormat="1" ht="38.25">
      <c r="A968" s="124" t="s">
        <v>1133</v>
      </c>
      <c r="B968" s="125" t="s">
        <v>1134</v>
      </c>
      <c r="C968" s="159">
        <v>27</v>
      </c>
      <c r="D968" s="123"/>
      <c r="E968" s="123"/>
      <c r="F968" s="114">
        <f t="shared" si="20"/>
        <v>0</v>
      </c>
    </row>
    <row r="969" spans="1:6" s="119" customFormat="1" ht="38.25">
      <c r="A969" s="124" t="s">
        <v>1135</v>
      </c>
      <c r="B969" s="125" t="s">
        <v>1136</v>
      </c>
      <c r="C969" s="159">
        <v>28</v>
      </c>
      <c r="D969" s="123"/>
      <c r="E969" s="123"/>
      <c r="F969" s="114">
        <f t="shared" si="20"/>
        <v>0</v>
      </c>
    </row>
    <row r="970" spans="1:6" s="119" customFormat="1" ht="25.5">
      <c r="A970" s="124" t="s">
        <v>1137</v>
      </c>
      <c r="B970" s="125" t="s">
        <v>1138</v>
      </c>
      <c r="C970" s="159">
        <v>29</v>
      </c>
      <c r="D970" s="123"/>
      <c r="E970" s="123"/>
      <c r="F970" s="114">
        <f t="shared" si="20"/>
        <v>0</v>
      </c>
    </row>
    <row r="971" spans="1:6" s="119" customFormat="1" ht="25.5">
      <c r="A971" s="124" t="s">
        <v>1139</v>
      </c>
      <c r="B971" s="125" t="s">
        <v>1140</v>
      </c>
      <c r="C971" s="159">
        <v>30</v>
      </c>
      <c r="D971" s="123"/>
      <c r="E971" s="123"/>
      <c r="F971" s="114">
        <f t="shared" si="20"/>
        <v>0</v>
      </c>
    </row>
    <row r="972" spans="1:6" s="119" customFormat="1">
      <c r="A972" s="124" t="s">
        <v>1181</v>
      </c>
      <c r="B972" s="125" t="s">
        <v>1182</v>
      </c>
      <c r="C972" s="159">
        <v>38</v>
      </c>
      <c r="D972" s="123"/>
      <c r="E972" s="123"/>
      <c r="F972" s="114">
        <f t="shared" si="20"/>
        <v>0</v>
      </c>
    </row>
    <row r="973" spans="1:6" s="119" customFormat="1" ht="25.5">
      <c r="A973" s="124" t="s">
        <v>1183</v>
      </c>
      <c r="B973" s="125" t="s">
        <v>1184</v>
      </c>
      <c r="C973" s="159">
        <v>38</v>
      </c>
      <c r="D973" s="123"/>
      <c r="E973" s="123"/>
      <c r="F973" s="114">
        <f t="shared" si="20"/>
        <v>0</v>
      </c>
    </row>
    <row r="974" spans="1:6" s="119" customFormat="1" ht="25.5">
      <c r="A974" s="124" t="s">
        <v>1185</v>
      </c>
      <c r="B974" s="125" t="s">
        <v>1186</v>
      </c>
      <c r="C974" s="159">
        <v>38</v>
      </c>
      <c r="D974" s="123"/>
      <c r="E974" s="123"/>
      <c r="F974" s="114">
        <f t="shared" si="20"/>
        <v>0</v>
      </c>
    </row>
    <row r="975" spans="1:6" s="119" customFormat="1">
      <c r="A975" s="124" t="s">
        <v>1187</v>
      </c>
      <c r="B975" s="125" t="s">
        <v>1188</v>
      </c>
      <c r="C975" s="159">
        <v>38</v>
      </c>
      <c r="D975" s="123"/>
      <c r="E975" s="123"/>
      <c r="F975" s="114">
        <f t="shared" si="20"/>
        <v>0</v>
      </c>
    </row>
    <row r="976" spans="1:6" s="119" customFormat="1" ht="25.5">
      <c r="A976" s="124" t="s">
        <v>1189</v>
      </c>
      <c r="B976" s="125" t="s">
        <v>1190</v>
      </c>
      <c r="C976" s="159">
        <v>38</v>
      </c>
      <c r="D976" s="123"/>
      <c r="E976" s="123"/>
      <c r="F976" s="114">
        <f t="shared" si="20"/>
        <v>0</v>
      </c>
    </row>
    <row r="977" spans="1:6" s="119" customFormat="1" ht="25.5">
      <c r="A977" s="124" t="s">
        <v>1191</v>
      </c>
      <c r="B977" s="125" t="s">
        <v>1192</v>
      </c>
      <c r="C977" s="159">
        <v>38</v>
      </c>
      <c r="D977" s="123"/>
      <c r="E977" s="123"/>
      <c r="F977" s="114">
        <f t="shared" si="20"/>
        <v>0</v>
      </c>
    </row>
    <row r="978" spans="1:6" s="119" customFormat="1" ht="25.5">
      <c r="A978" s="124" t="s">
        <v>1193</v>
      </c>
      <c r="B978" s="125" t="s">
        <v>1194</v>
      </c>
      <c r="C978" s="159">
        <v>38</v>
      </c>
      <c r="D978" s="123"/>
      <c r="E978" s="123"/>
      <c r="F978" s="114">
        <f t="shared" si="20"/>
        <v>0</v>
      </c>
    </row>
    <row r="979" spans="1:6" s="119" customFormat="1" ht="25.5">
      <c r="A979" s="126" t="s">
        <v>1195</v>
      </c>
      <c r="B979" s="125" t="s">
        <v>1196</v>
      </c>
      <c r="C979" s="159">
        <v>38</v>
      </c>
      <c r="D979" s="123"/>
      <c r="E979" s="123"/>
      <c r="F979" s="114">
        <f t="shared" si="20"/>
        <v>0</v>
      </c>
    </row>
    <row r="980" spans="1:6" s="119" customFormat="1" ht="25.5">
      <c r="A980" s="124" t="s">
        <v>1197</v>
      </c>
      <c r="B980" s="125" t="s">
        <v>1198</v>
      </c>
      <c r="C980" s="159">
        <v>38</v>
      </c>
      <c r="D980" s="123"/>
      <c r="E980" s="123"/>
      <c r="F980" s="114">
        <f t="shared" si="20"/>
        <v>0</v>
      </c>
    </row>
    <row r="981" spans="1:6" s="119" customFormat="1">
      <c r="A981" s="124" t="s">
        <v>1199</v>
      </c>
      <c r="B981" s="127" t="s">
        <v>1200</v>
      </c>
      <c r="C981" s="160">
        <v>38</v>
      </c>
      <c r="D981" s="123"/>
      <c r="E981" s="123"/>
      <c r="F981" s="114">
        <f t="shared" si="20"/>
        <v>0</v>
      </c>
    </row>
    <row r="982" spans="1:6" s="119" customFormat="1" ht="25.5">
      <c r="A982" s="124" t="s">
        <v>1201</v>
      </c>
      <c r="B982" s="127" t="s">
        <v>1202</v>
      </c>
      <c r="C982" s="160">
        <v>38</v>
      </c>
      <c r="D982" s="123"/>
      <c r="E982" s="123"/>
      <c r="F982" s="114">
        <f t="shared" si="20"/>
        <v>0</v>
      </c>
    </row>
    <row r="983" spans="1:6" s="119" customFormat="1" ht="25.5">
      <c r="A983" s="124" t="s">
        <v>1203</v>
      </c>
      <c r="B983" s="127" t="s">
        <v>1204</v>
      </c>
      <c r="C983" s="160">
        <v>38</v>
      </c>
      <c r="D983" s="123"/>
      <c r="E983" s="123"/>
      <c r="F983" s="114">
        <f t="shared" si="20"/>
        <v>0</v>
      </c>
    </row>
    <row r="984" spans="1:6" s="119" customFormat="1" ht="25.5">
      <c r="A984" s="124" t="s">
        <v>1205</v>
      </c>
      <c r="B984" s="127" t="s">
        <v>1206</v>
      </c>
      <c r="C984" s="160">
        <v>38</v>
      </c>
      <c r="D984" s="123"/>
      <c r="E984" s="123"/>
      <c r="F984" s="114">
        <f t="shared" si="20"/>
        <v>0</v>
      </c>
    </row>
    <row r="985" spans="1:6" s="119" customFormat="1" ht="25.5">
      <c r="A985" s="124" t="s">
        <v>1213</v>
      </c>
      <c r="B985" s="127" t="s">
        <v>1214</v>
      </c>
      <c r="C985" s="160">
        <v>38</v>
      </c>
      <c r="D985" s="123"/>
      <c r="E985" s="123"/>
      <c r="F985" s="114">
        <f t="shared" si="20"/>
        <v>0</v>
      </c>
    </row>
    <row r="986" spans="1:6" s="119" customFormat="1" ht="25.5">
      <c r="A986" s="124" t="s">
        <v>467</v>
      </c>
      <c r="B986" s="127" t="s">
        <v>468</v>
      </c>
      <c r="C986" s="160">
        <v>8</v>
      </c>
      <c r="D986" s="123"/>
      <c r="E986" s="123"/>
      <c r="F986" s="114">
        <f t="shared" si="20"/>
        <v>0</v>
      </c>
    </row>
    <row r="987" spans="1:6" s="119" customFormat="1" ht="38.25">
      <c r="A987" s="124" t="s">
        <v>469</v>
      </c>
      <c r="B987" s="127" t="s">
        <v>470</v>
      </c>
      <c r="C987" s="160">
        <v>8</v>
      </c>
      <c r="D987" s="123"/>
      <c r="E987" s="123"/>
      <c r="F987" s="114">
        <f t="shared" si="20"/>
        <v>0</v>
      </c>
    </row>
    <row r="988" spans="1:6" s="119" customFormat="1">
      <c r="A988" s="124" t="s">
        <v>471</v>
      </c>
      <c r="B988" s="127" t="s">
        <v>472</v>
      </c>
      <c r="C988" s="160">
        <v>8</v>
      </c>
      <c r="D988" s="123"/>
      <c r="E988" s="123"/>
      <c r="F988" s="114">
        <f t="shared" si="20"/>
        <v>0</v>
      </c>
    </row>
    <row r="989" spans="1:6" s="119" customFormat="1" ht="25.5">
      <c r="A989" s="124" t="s">
        <v>1246</v>
      </c>
      <c r="B989" s="127" t="s">
        <v>1247</v>
      </c>
      <c r="C989" s="160">
        <v>42</v>
      </c>
      <c r="D989" s="123"/>
      <c r="E989" s="123"/>
      <c r="F989" s="114">
        <f t="shared" si="20"/>
        <v>0</v>
      </c>
    </row>
    <row r="990" spans="1:6" s="119" customFormat="1" ht="38.25">
      <c r="A990" s="124" t="s">
        <v>1248</v>
      </c>
      <c r="B990" s="127" t="s">
        <v>1249</v>
      </c>
      <c r="C990" s="160">
        <v>42</v>
      </c>
      <c r="D990" s="123"/>
      <c r="E990" s="123"/>
      <c r="F990" s="114">
        <f t="shared" si="20"/>
        <v>0</v>
      </c>
    </row>
    <row r="991" spans="1:6" s="119" customFormat="1">
      <c r="A991" s="124" t="s">
        <v>1646</v>
      </c>
      <c r="B991" s="127" t="s">
        <v>1647</v>
      </c>
      <c r="C991" s="160">
        <v>36</v>
      </c>
      <c r="D991" s="123"/>
      <c r="E991" s="123"/>
      <c r="F991" s="114">
        <f t="shared" si="20"/>
        <v>0</v>
      </c>
    </row>
    <row r="992" spans="1:6" s="119" customFormat="1" ht="51">
      <c r="A992" s="124" t="s">
        <v>1648</v>
      </c>
      <c r="B992" s="127" t="s">
        <v>1649</v>
      </c>
      <c r="C992" s="160">
        <v>1</v>
      </c>
      <c r="D992" s="123"/>
      <c r="E992" s="123"/>
      <c r="F992" s="114">
        <f t="shared" si="20"/>
        <v>0</v>
      </c>
    </row>
    <row r="993" spans="1:6" s="119" customFormat="1" ht="51">
      <c r="A993" s="124" t="s">
        <v>1650</v>
      </c>
      <c r="B993" s="127" t="s">
        <v>1651</v>
      </c>
      <c r="C993" s="160">
        <v>3</v>
      </c>
      <c r="D993" s="123"/>
      <c r="E993" s="123"/>
      <c r="F993" s="114">
        <f t="shared" si="20"/>
        <v>0</v>
      </c>
    </row>
    <row r="994" spans="1:6" s="119" customFormat="1" ht="51">
      <c r="A994" s="124" t="s">
        <v>1652</v>
      </c>
      <c r="B994" s="125" t="s">
        <v>1653</v>
      </c>
      <c r="C994" s="160">
        <v>3</v>
      </c>
      <c r="D994" s="123"/>
      <c r="E994" s="123"/>
      <c r="F994" s="114">
        <f t="shared" si="20"/>
        <v>0</v>
      </c>
    </row>
    <row r="995" spans="1:6" s="119" customFormat="1" ht="38.25">
      <c r="A995" s="124" t="s">
        <v>1654</v>
      </c>
      <c r="B995" s="125" t="s">
        <v>1655</v>
      </c>
      <c r="C995" s="160">
        <v>4</v>
      </c>
      <c r="D995" s="123"/>
      <c r="E995" s="123"/>
      <c r="F995" s="114">
        <f t="shared" si="20"/>
        <v>0</v>
      </c>
    </row>
    <row r="996" spans="1:6" s="119" customFormat="1" ht="51">
      <c r="A996" s="124" t="s">
        <v>1656</v>
      </c>
      <c r="B996" s="125" t="s">
        <v>1657</v>
      </c>
      <c r="C996" s="160">
        <v>25</v>
      </c>
      <c r="D996" s="123"/>
      <c r="E996" s="123"/>
      <c r="F996" s="114">
        <f t="shared" si="20"/>
        <v>0</v>
      </c>
    </row>
    <row r="997" spans="1:6" s="119" customFormat="1" ht="25.5">
      <c r="A997" s="124" t="s">
        <v>1658</v>
      </c>
      <c r="B997" s="125" t="s">
        <v>1659</v>
      </c>
      <c r="C997" s="160">
        <v>31</v>
      </c>
      <c r="D997" s="123"/>
      <c r="E997" s="123"/>
      <c r="F997" s="114">
        <f t="shared" si="20"/>
        <v>0</v>
      </c>
    </row>
    <row r="998" spans="1:6" s="119" customFormat="1" ht="38.25">
      <c r="A998" s="124" t="s">
        <v>1660</v>
      </c>
      <c r="B998" s="125" t="s">
        <v>1661</v>
      </c>
      <c r="C998" s="160">
        <v>39</v>
      </c>
      <c r="D998" s="123"/>
      <c r="E998" s="123"/>
      <c r="F998" s="114">
        <f t="shared" si="20"/>
        <v>0</v>
      </c>
    </row>
    <row r="999" spans="1:6" s="119" customFormat="1" ht="51">
      <c r="A999" s="124" t="s">
        <v>1662</v>
      </c>
      <c r="B999" s="125" t="s">
        <v>1663</v>
      </c>
      <c r="C999" s="160">
        <v>41</v>
      </c>
      <c r="D999" s="123"/>
      <c r="E999" s="123"/>
      <c r="F999" s="114">
        <f t="shared" si="20"/>
        <v>0</v>
      </c>
    </row>
    <row r="1000" spans="1:6" s="119" customFormat="1" ht="51">
      <c r="A1000" s="124" t="s">
        <v>1664</v>
      </c>
      <c r="B1000" s="125" t="s">
        <v>1665</v>
      </c>
      <c r="C1000" s="160">
        <v>41</v>
      </c>
      <c r="D1000" s="123"/>
      <c r="E1000" s="123"/>
      <c r="F1000" s="114">
        <f t="shared" si="20"/>
        <v>0</v>
      </c>
    </row>
    <row r="1001" spans="1:6" s="133" customFormat="1">
      <c r="A1001" s="123"/>
      <c r="B1001" s="128" t="s">
        <v>1250</v>
      </c>
      <c r="C1001" s="150"/>
      <c r="D1001" s="118">
        <f>SUM(D504:D1000)</f>
        <v>0</v>
      </c>
      <c r="E1001" s="118">
        <f>SUM(E504:E1000)</f>
        <v>0</v>
      </c>
      <c r="F1001" s="118">
        <f>SUM(F504:F1000)</f>
        <v>0</v>
      </c>
    </row>
    <row r="1002" spans="1:6" s="137" customFormat="1">
      <c r="A1002" s="134"/>
      <c r="B1002" s="135" t="s">
        <v>1251</v>
      </c>
      <c r="C1002" s="151"/>
      <c r="D1002" s="136">
        <f>D500+D1001</f>
        <v>0</v>
      </c>
      <c r="E1002" s="136">
        <f>E500+E1001</f>
        <v>0</v>
      </c>
      <c r="F1002" s="136">
        <f>F500+F1001</f>
        <v>0</v>
      </c>
    </row>
    <row r="1003" spans="1:6" s="119" customFormat="1">
      <c r="A1003" s="138"/>
      <c r="B1003" s="139"/>
      <c r="C1003" s="152"/>
      <c r="D1003" s="138"/>
      <c r="E1003" s="138"/>
      <c r="F1003" s="138"/>
    </row>
    <row r="1004" spans="1:6" ht="12.75" customHeight="1">
      <c r="A1004" s="243" t="s">
        <v>390</v>
      </c>
      <c r="B1004" s="244" t="s">
        <v>391</v>
      </c>
      <c r="C1004" s="245"/>
      <c r="D1004" s="225" t="s">
        <v>1668</v>
      </c>
      <c r="E1004" s="225" t="s">
        <v>73</v>
      </c>
      <c r="F1004" s="225"/>
    </row>
    <row r="1005" spans="1:6">
      <c r="A1005" s="243"/>
      <c r="B1005" s="246"/>
      <c r="C1005" s="247"/>
      <c r="D1005" s="225"/>
      <c r="E1005" s="225" t="s">
        <v>87</v>
      </c>
      <c r="F1005" s="255" t="s">
        <v>88</v>
      </c>
    </row>
    <row r="1006" spans="1:6">
      <c r="A1006" s="243"/>
      <c r="B1006" s="248"/>
      <c r="C1006" s="249"/>
      <c r="D1006" s="225"/>
      <c r="E1006" s="225"/>
      <c r="F1006" s="255"/>
    </row>
    <row r="1007" spans="1:6">
      <c r="A1007" s="109">
        <v>1</v>
      </c>
      <c r="B1007" s="243">
        <v>2</v>
      </c>
      <c r="C1007" s="243"/>
      <c r="D1007" s="109">
        <v>3</v>
      </c>
      <c r="E1007" s="109">
        <v>4</v>
      </c>
      <c r="F1007" s="109">
        <v>5</v>
      </c>
    </row>
    <row r="1008" spans="1:6">
      <c r="A1008" s="140">
        <v>1000901</v>
      </c>
      <c r="B1008" s="252" t="s">
        <v>1252</v>
      </c>
      <c r="C1008" s="252"/>
      <c r="D1008" s="113"/>
      <c r="E1008" s="113"/>
      <c r="F1008" s="114">
        <f t="shared" ref="F1008:F1014" si="21">D1008-E1008</f>
        <v>0</v>
      </c>
    </row>
    <row r="1009" spans="1:6">
      <c r="A1009" s="140">
        <v>1000902</v>
      </c>
      <c r="B1009" s="252" t="s">
        <v>1253</v>
      </c>
      <c r="C1009" s="252"/>
      <c r="D1009" s="113"/>
      <c r="E1009" s="113"/>
      <c r="F1009" s="114">
        <f t="shared" si="21"/>
        <v>0</v>
      </c>
    </row>
    <row r="1010" spans="1:6">
      <c r="A1010" s="140">
        <v>1000903</v>
      </c>
      <c r="B1010" s="252" t="s">
        <v>1254</v>
      </c>
      <c r="C1010" s="252"/>
      <c r="D1010" s="113"/>
      <c r="E1010" s="113"/>
      <c r="F1010" s="114">
        <f t="shared" si="21"/>
        <v>0</v>
      </c>
    </row>
    <row r="1011" spans="1:6">
      <c r="A1011" s="140">
        <v>1000905</v>
      </c>
      <c r="B1011" s="252" t="s">
        <v>1255</v>
      </c>
      <c r="C1011" s="252"/>
      <c r="D1011" s="113"/>
      <c r="E1011" s="113"/>
      <c r="F1011" s="114">
        <f t="shared" si="21"/>
        <v>0</v>
      </c>
    </row>
    <row r="1012" spans="1:6">
      <c r="A1012" s="140">
        <v>1000906</v>
      </c>
      <c r="B1012" s="252" t="s">
        <v>1256</v>
      </c>
      <c r="C1012" s="252"/>
      <c r="D1012" s="113"/>
      <c r="E1012" s="113"/>
      <c r="F1012" s="114">
        <f t="shared" si="21"/>
        <v>0</v>
      </c>
    </row>
    <row r="1013" spans="1:6">
      <c r="A1013" s="140">
        <v>1000907</v>
      </c>
      <c r="B1013" s="252" t="s">
        <v>1257</v>
      </c>
      <c r="C1013" s="252"/>
      <c r="D1013" s="113"/>
      <c r="E1013" s="113"/>
      <c r="F1013" s="114">
        <f t="shared" si="21"/>
        <v>0</v>
      </c>
    </row>
    <row r="1014" spans="1:6">
      <c r="A1014" s="140">
        <v>1000913</v>
      </c>
      <c r="B1014" s="252" t="s">
        <v>1258</v>
      </c>
      <c r="C1014" s="252"/>
      <c r="D1014" s="113"/>
      <c r="E1014" s="113"/>
      <c r="F1014" s="114">
        <f t="shared" si="21"/>
        <v>0</v>
      </c>
    </row>
    <row r="1015" spans="1:6">
      <c r="A1015" s="116"/>
      <c r="B1015" s="253" t="s">
        <v>1</v>
      </c>
      <c r="C1015" s="254"/>
      <c r="D1015" s="118">
        <f>SUM(D1008:D1014)</f>
        <v>0</v>
      </c>
      <c r="E1015" s="118">
        <f t="shared" ref="E1015:F1015" si="22">SUM(E1008:E1014)</f>
        <v>0</v>
      </c>
      <c r="F1015" s="118">
        <f t="shared" si="22"/>
        <v>0</v>
      </c>
    </row>
    <row r="1018" spans="1:6">
      <c r="A1018" s="1" t="s">
        <v>20</v>
      </c>
      <c r="B1018" s="141"/>
      <c r="C1018" s="153"/>
      <c r="D1018" s="96"/>
      <c r="E1018" s="96"/>
      <c r="F1018" s="96"/>
    </row>
    <row r="1019" spans="1:6" s="143" customFormat="1" ht="11.25">
      <c r="A1019" s="8"/>
      <c r="B1019" s="142" t="s">
        <v>5</v>
      </c>
      <c r="C1019" s="154"/>
      <c r="D1019" s="45" t="s">
        <v>7</v>
      </c>
      <c r="F1019" s="45"/>
    </row>
    <row r="1020" spans="1:6">
      <c r="A1020" s="1" t="s">
        <v>21</v>
      </c>
      <c r="B1020" s="144"/>
      <c r="C1020" s="42"/>
      <c r="D1020" s="1"/>
      <c r="F1020" s="1"/>
    </row>
    <row r="1021" spans="1:6">
      <c r="A1021" s="1"/>
      <c r="B1021" s="144"/>
      <c r="C1021" s="42"/>
      <c r="D1021" s="1"/>
      <c r="F1021" s="1"/>
    </row>
    <row r="1022" spans="1:6">
      <c r="A1022" s="1" t="s">
        <v>4</v>
      </c>
      <c r="B1022" s="14"/>
      <c r="C1022" s="104"/>
      <c r="D1022" s="1"/>
      <c r="F1022" s="1"/>
    </row>
    <row r="1023" spans="1:6">
      <c r="A1023" s="96"/>
      <c r="B1023" s="141"/>
      <c r="C1023" s="153"/>
      <c r="D1023" s="96"/>
      <c r="E1023" s="145"/>
      <c r="F1023" s="96"/>
    </row>
    <row r="1024" spans="1:6" s="143" customFormat="1" ht="11.25">
      <c r="A1024" s="146"/>
      <c r="B1024" s="142" t="s">
        <v>1259</v>
      </c>
      <c r="C1024" s="154"/>
      <c r="D1024" s="45" t="s">
        <v>8</v>
      </c>
      <c r="F1024" s="45"/>
    </row>
    <row r="1025" spans="1:6">
      <c r="A1025" s="1"/>
      <c r="B1025" s="106"/>
      <c r="C1025" s="42"/>
      <c r="E1025" s="1"/>
      <c r="F1025" s="1"/>
    </row>
    <row r="1026" spans="1:6">
      <c r="A1026" s="1" t="s">
        <v>6</v>
      </c>
      <c r="B1026" s="106"/>
      <c r="C1026" s="153"/>
      <c r="D1026" s="96"/>
      <c r="E1026" s="96"/>
      <c r="F1026" s="96"/>
    </row>
    <row r="1027" spans="1:6">
      <c r="C1027" s="155"/>
    </row>
    <row r="1028" spans="1:6">
      <c r="C1028" s="155"/>
    </row>
  </sheetData>
  <sortState ref="A504:F1000">
    <sortCondition ref="A504:A1000"/>
  </sortState>
  <mergeCells count="28">
    <mergeCell ref="B1012:C1012"/>
    <mergeCell ref="B1013:C1013"/>
    <mergeCell ref="B1014:C1014"/>
    <mergeCell ref="B1015:C1015"/>
    <mergeCell ref="F1005:F1006"/>
    <mergeCell ref="B1007:C1007"/>
    <mergeCell ref="B1008:C1008"/>
    <mergeCell ref="B1009:C1009"/>
    <mergeCell ref="B1010:C1010"/>
    <mergeCell ref="B1011:C1011"/>
    <mergeCell ref="A501:A502"/>
    <mergeCell ref="B501:B502"/>
    <mergeCell ref="C501:C502"/>
    <mergeCell ref="D501:D502"/>
    <mergeCell ref="E501:F501"/>
    <mergeCell ref="A1004:A1006"/>
    <mergeCell ref="B1004:C1006"/>
    <mergeCell ref="D1004:D1006"/>
    <mergeCell ref="E1004:F1004"/>
    <mergeCell ref="E1005:E1006"/>
    <mergeCell ref="A3:F3"/>
    <mergeCell ref="A6:F6"/>
    <mergeCell ref="A7:F7"/>
    <mergeCell ref="A12:A13"/>
    <mergeCell ref="B12:B13"/>
    <mergeCell ref="C12:C13"/>
    <mergeCell ref="D12:D13"/>
    <mergeCell ref="E12:F12"/>
  </mergeCells>
  <pageMargins left="0.39370078740157483" right="0.39370078740157483" top="0" bottom="0" header="0.31496062992125984" footer="0.31496062992125984"/>
  <pageSetup paperSize="9" scale="79" fitToHeight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20"/>
  <sheetViews>
    <sheetView zoomScale="99" workbookViewId="0">
      <pane xSplit="1" ySplit="14" topLeftCell="B15" activePane="bottomRight" state="frozen"/>
      <selection pane="topRight" activeCell="B1" sqref="B1"/>
      <selection pane="bottomLeft" activeCell="A13" sqref="A13"/>
      <selection pane="bottomRight" activeCell="M12" sqref="M12:M13"/>
    </sheetView>
  </sheetViews>
  <sheetFormatPr defaultRowHeight="12.75"/>
  <cols>
    <col min="1" max="1" width="35.7109375" style="1" customWidth="1"/>
    <col min="2" max="8" width="14.7109375" style="1" customWidth="1"/>
    <col min="9" max="14" width="14.7109375" style="22" customWidth="1"/>
    <col min="15" max="15" width="14.7109375" style="1" customWidth="1"/>
    <col min="16" max="16384" width="9.140625" style="1"/>
  </cols>
  <sheetData>
    <row r="1" spans="1:15">
      <c r="F1" s="2"/>
      <c r="G1" s="2"/>
      <c r="H1" s="2"/>
      <c r="I1" s="36"/>
      <c r="J1" s="36"/>
      <c r="K1" s="36"/>
      <c r="L1" s="36"/>
      <c r="M1" s="36"/>
      <c r="N1" s="36"/>
      <c r="O1" s="2" t="s">
        <v>30</v>
      </c>
    </row>
    <row r="2" spans="1:15">
      <c r="F2" s="2"/>
      <c r="G2" s="2"/>
      <c r="H2" s="2"/>
      <c r="I2" s="36"/>
      <c r="J2" s="36"/>
      <c r="K2" s="36"/>
      <c r="L2" s="36"/>
      <c r="M2" s="36"/>
      <c r="N2" s="36"/>
      <c r="O2" s="2" t="s">
        <v>1879</v>
      </c>
    </row>
    <row r="3" spans="1:15" ht="3" customHeight="1">
      <c r="F3" s="2"/>
      <c r="G3" s="2"/>
      <c r="H3" s="2"/>
      <c r="I3" s="36"/>
      <c r="J3" s="36"/>
      <c r="K3" s="36"/>
      <c r="L3" s="36"/>
      <c r="M3" s="36"/>
      <c r="N3" s="36"/>
      <c r="O3" s="2"/>
    </row>
    <row r="4" spans="1:15" s="14" customFormat="1" ht="15.75">
      <c r="A4" s="258" t="s">
        <v>163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</row>
    <row r="5" spans="1:15" ht="3.75" customHeight="1"/>
    <row r="6" spans="1:15" s="15" customFormat="1" ht="31.5" customHeight="1">
      <c r="A6" s="15" t="s">
        <v>18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</row>
    <row r="7" spans="1:15" ht="3" customHeight="1">
      <c r="B7" s="6"/>
      <c r="C7" s="6"/>
      <c r="D7" s="6"/>
      <c r="E7" s="6"/>
      <c r="F7" s="6"/>
      <c r="G7" s="6"/>
      <c r="H7" s="6"/>
      <c r="I7" s="74"/>
      <c r="J7" s="74"/>
      <c r="K7" s="74"/>
      <c r="L7" s="74"/>
      <c r="M7" s="74"/>
      <c r="N7" s="74"/>
      <c r="O7" s="6"/>
    </row>
    <row r="8" spans="1:15" s="50" customFormat="1" ht="13.5">
      <c r="A8" s="37" t="s">
        <v>1864</v>
      </c>
      <c r="B8" s="256"/>
      <c r="C8" s="257"/>
      <c r="D8" s="51"/>
      <c r="E8" s="51"/>
      <c r="F8" s="51"/>
      <c r="G8" s="51"/>
      <c r="H8" s="51"/>
      <c r="I8" s="75"/>
      <c r="J8" s="75"/>
      <c r="K8" s="75"/>
      <c r="L8" s="75"/>
      <c r="M8" s="75"/>
      <c r="N8" s="75"/>
      <c r="O8" s="51"/>
    </row>
    <row r="9" spans="1:15" s="50" customFormat="1" ht="13.5">
      <c r="A9" s="37" t="s">
        <v>1882</v>
      </c>
      <c r="B9" s="256"/>
      <c r="C9" s="257"/>
      <c r="D9" s="51"/>
      <c r="E9" s="51"/>
      <c r="F9" s="51"/>
      <c r="G9" s="51"/>
      <c r="H9" s="51"/>
      <c r="I9" s="75"/>
      <c r="J9" s="75"/>
      <c r="K9" s="75"/>
      <c r="L9" s="75"/>
      <c r="M9" s="75"/>
      <c r="N9" s="75"/>
      <c r="O9" s="51"/>
    </row>
    <row r="10" spans="1:15" ht="4.5" customHeight="1" thickBot="1">
      <c r="A10" s="2"/>
      <c r="B10" s="42"/>
      <c r="C10" s="42"/>
      <c r="D10" s="3"/>
      <c r="E10" s="38"/>
      <c r="F10" s="40"/>
      <c r="G10" s="40"/>
      <c r="H10" s="40"/>
      <c r="I10" s="76"/>
      <c r="J10" s="76"/>
      <c r="K10" s="76"/>
      <c r="L10" s="76"/>
      <c r="M10" s="76"/>
      <c r="N10" s="76"/>
      <c r="O10" s="40"/>
    </row>
    <row r="11" spans="1:15" s="16" customFormat="1" ht="27.75" customHeight="1">
      <c r="A11" s="259" t="s">
        <v>22</v>
      </c>
      <c r="B11" s="218" t="s">
        <v>1868</v>
      </c>
      <c r="C11" s="219"/>
      <c r="D11" s="219"/>
      <c r="E11" s="219"/>
      <c r="F11" s="219"/>
      <c r="G11" s="219"/>
      <c r="H11" s="220"/>
      <c r="I11" s="229" t="s">
        <v>1884</v>
      </c>
      <c r="J11" s="230"/>
      <c r="K11" s="230"/>
      <c r="L11" s="231"/>
      <c r="M11" s="218" t="s">
        <v>1885</v>
      </c>
      <c r="N11" s="219"/>
      <c r="O11" s="220"/>
    </row>
    <row r="12" spans="1:15" s="16" customFormat="1" ht="51" customHeight="1">
      <c r="A12" s="260"/>
      <c r="B12" s="261" t="s">
        <v>1869</v>
      </c>
      <c r="C12" s="262" t="s">
        <v>3</v>
      </c>
      <c r="D12" s="263" t="s">
        <v>2</v>
      </c>
      <c r="E12" s="262" t="s">
        <v>16</v>
      </c>
      <c r="F12" s="263" t="s">
        <v>69</v>
      </c>
      <c r="G12" s="264" t="s">
        <v>1870</v>
      </c>
      <c r="H12" s="265" t="s">
        <v>89</v>
      </c>
      <c r="I12" s="224" t="s">
        <v>162</v>
      </c>
      <c r="J12" s="225" t="s">
        <v>73</v>
      </c>
      <c r="K12" s="225"/>
      <c r="L12" s="226" t="s">
        <v>160</v>
      </c>
      <c r="M12" s="224" t="s">
        <v>1871</v>
      </c>
      <c r="N12" s="225" t="s">
        <v>73</v>
      </c>
      <c r="O12" s="226"/>
    </row>
    <row r="13" spans="1:15" s="16" customFormat="1" ht="15.75" customHeight="1">
      <c r="A13" s="260"/>
      <c r="B13" s="261"/>
      <c r="C13" s="262"/>
      <c r="D13" s="263"/>
      <c r="E13" s="262"/>
      <c r="F13" s="263"/>
      <c r="G13" s="264"/>
      <c r="H13" s="265"/>
      <c r="I13" s="224"/>
      <c r="J13" s="98" t="s">
        <v>87</v>
      </c>
      <c r="K13" s="52" t="s">
        <v>88</v>
      </c>
      <c r="L13" s="226"/>
      <c r="M13" s="224"/>
      <c r="N13" s="98" t="s">
        <v>87</v>
      </c>
      <c r="O13" s="99" t="s">
        <v>88</v>
      </c>
    </row>
    <row r="14" spans="1:15" s="18" customFormat="1" ht="11.25">
      <c r="A14" s="181">
        <v>1</v>
      </c>
      <c r="B14" s="61">
        <v>2</v>
      </c>
      <c r="C14" s="17">
        <v>3</v>
      </c>
      <c r="D14" s="17">
        <v>4</v>
      </c>
      <c r="E14" s="17">
        <v>5</v>
      </c>
      <c r="F14" s="17">
        <v>6</v>
      </c>
      <c r="G14" s="57">
        <v>7</v>
      </c>
      <c r="H14" s="80">
        <v>8</v>
      </c>
      <c r="I14" s="83">
        <v>9</v>
      </c>
      <c r="J14" s="57">
        <v>10</v>
      </c>
      <c r="K14" s="57">
        <v>11</v>
      </c>
      <c r="L14" s="80">
        <v>12</v>
      </c>
      <c r="M14" s="83">
        <v>13</v>
      </c>
      <c r="N14" s="57">
        <v>14</v>
      </c>
      <c r="O14" s="62">
        <v>15</v>
      </c>
    </row>
    <row r="15" spans="1:15" s="28" customFormat="1" ht="13.5">
      <c r="A15" s="185" t="s">
        <v>10</v>
      </c>
      <c r="B15" s="84">
        <f>SUM(B16:B41)</f>
        <v>0</v>
      </c>
      <c r="C15" s="55">
        <f>IF(B15=0,0,ROUND(D15/B15,0))</f>
        <v>0</v>
      </c>
      <c r="D15" s="55">
        <f>SUM(D16:D41)</f>
        <v>0</v>
      </c>
      <c r="E15" s="55">
        <f>IF(D15=0,0,ROUND(F15/D15,0))</f>
        <v>0</v>
      </c>
      <c r="F15" s="55">
        <f>SUM(F16:F41)</f>
        <v>0</v>
      </c>
      <c r="G15" s="56">
        <f>IF(H15=0,0,ROUND(F15/H15,1))</f>
        <v>0</v>
      </c>
      <c r="H15" s="77">
        <f>SUM(H16:H41)</f>
        <v>0</v>
      </c>
      <c r="I15" s="84">
        <f t="shared" ref="I15:L15" si="0">SUM(I16:I41)</f>
        <v>0</v>
      </c>
      <c r="J15" s="55">
        <f t="shared" si="0"/>
        <v>0</v>
      </c>
      <c r="K15" s="55">
        <f t="shared" si="0"/>
        <v>0</v>
      </c>
      <c r="L15" s="85">
        <f t="shared" si="0"/>
        <v>0</v>
      </c>
      <c r="M15" s="84">
        <f t="shared" ref="M15" si="1">SUM(M16:M41)</f>
        <v>0</v>
      </c>
      <c r="N15" s="55">
        <f t="shared" ref="N15" si="2">SUM(N16:N41)</f>
        <v>0</v>
      </c>
      <c r="O15" s="77">
        <f>SUM(O16:O41)</f>
        <v>0</v>
      </c>
    </row>
    <row r="16" spans="1:15">
      <c r="A16" s="183" t="s">
        <v>81</v>
      </c>
      <c r="B16" s="71"/>
      <c r="C16" s="58"/>
      <c r="D16" s="53">
        <f t="shared" ref="D16:D41" si="3">B16*C16</f>
        <v>0</v>
      </c>
      <c r="E16" s="58"/>
      <c r="F16" s="53">
        <f t="shared" ref="F16:F41" si="4">D16*E16</f>
        <v>0</v>
      </c>
      <c r="G16" s="59"/>
      <c r="H16" s="67">
        <f>IF(G16=0,0,ROUND(F16/G16,0))</f>
        <v>0</v>
      </c>
      <c r="I16" s="71"/>
      <c r="J16" s="58"/>
      <c r="K16" s="53">
        <f>I16-J16</f>
        <v>0</v>
      </c>
      <c r="L16" s="72"/>
      <c r="M16" s="88"/>
      <c r="N16" s="59"/>
      <c r="O16" s="67">
        <f t="shared" ref="O16:O41" si="5">M16-N16</f>
        <v>0</v>
      </c>
    </row>
    <row r="17" spans="1:15">
      <c r="A17" s="183" t="s">
        <v>85</v>
      </c>
      <c r="B17" s="71"/>
      <c r="C17" s="58"/>
      <c r="D17" s="53">
        <f t="shared" si="3"/>
        <v>0</v>
      </c>
      <c r="E17" s="58"/>
      <c r="F17" s="53">
        <f t="shared" si="4"/>
        <v>0</v>
      </c>
      <c r="G17" s="59"/>
      <c r="H17" s="67">
        <f t="shared" ref="H17:H78" si="6">IF(G17=0,0,ROUND(F17/G17,0))</f>
        <v>0</v>
      </c>
      <c r="I17" s="71"/>
      <c r="J17" s="58"/>
      <c r="K17" s="53">
        <f t="shared" ref="K17:K78" si="7">I17-J17</f>
        <v>0</v>
      </c>
      <c r="L17" s="72"/>
      <c r="M17" s="88"/>
      <c r="N17" s="59"/>
      <c r="O17" s="67">
        <f t="shared" si="5"/>
        <v>0</v>
      </c>
    </row>
    <row r="18" spans="1:15">
      <c r="A18" s="183" t="s">
        <v>40</v>
      </c>
      <c r="B18" s="71"/>
      <c r="C18" s="58"/>
      <c r="D18" s="53">
        <f t="shared" si="3"/>
        <v>0</v>
      </c>
      <c r="E18" s="58"/>
      <c r="F18" s="53">
        <f t="shared" si="4"/>
        <v>0</v>
      </c>
      <c r="G18" s="59"/>
      <c r="H18" s="67">
        <f t="shared" si="6"/>
        <v>0</v>
      </c>
      <c r="I18" s="71"/>
      <c r="J18" s="58"/>
      <c r="K18" s="53">
        <f t="shared" si="7"/>
        <v>0</v>
      </c>
      <c r="L18" s="72"/>
      <c r="M18" s="88"/>
      <c r="N18" s="59"/>
      <c r="O18" s="67">
        <f t="shared" si="5"/>
        <v>0</v>
      </c>
    </row>
    <row r="19" spans="1:15">
      <c r="A19" s="183" t="s">
        <v>35</v>
      </c>
      <c r="B19" s="71"/>
      <c r="C19" s="58"/>
      <c r="D19" s="53">
        <f t="shared" si="3"/>
        <v>0</v>
      </c>
      <c r="E19" s="58"/>
      <c r="F19" s="53">
        <f t="shared" si="4"/>
        <v>0</v>
      </c>
      <c r="G19" s="59"/>
      <c r="H19" s="67">
        <f t="shared" si="6"/>
        <v>0</v>
      </c>
      <c r="I19" s="71"/>
      <c r="J19" s="58"/>
      <c r="K19" s="53">
        <f t="shared" si="7"/>
        <v>0</v>
      </c>
      <c r="L19" s="72"/>
      <c r="M19" s="88"/>
      <c r="N19" s="59"/>
      <c r="O19" s="67">
        <f t="shared" si="5"/>
        <v>0</v>
      </c>
    </row>
    <row r="20" spans="1:15">
      <c r="A20" s="183" t="s">
        <v>39</v>
      </c>
      <c r="B20" s="71"/>
      <c r="C20" s="58"/>
      <c r="D20" s="53">
        <f t="shared" si="3"/>
        <v>0</v>
      </c>
      <c r="E20" s="58"/>
      <c r="F20" s="53">
        <f t="shared" si="4"/>
        <v>0</v>
      </c>
      <c r="G20" s="59"/>
      <c r="H20" s="67">
        <f t="shared" si="6"/>
        <v>0</v>
      </c>
      <c r="I20" s="71"/>
      <c r="J20" s="58"/>
      <c r="K20" s="53">
        <f t="shared" si="7"/>
        <v>0</v>
      </c>
      <c r="L20" s="72"/>
      <c r="M20" s="88"/>
      <c r="N20" s="59"/>
      <c r="O20" s="67">
        <f t="shared" si="5"/>
        <v>0</v>
      </c>
    </row>
    <row r="21" spans="1:15">
      <c r="A21" s="183" t="s">
        <v>72</v>
      </c>
      <c r="B21" s="71"/>
      <c r="C21" s="58"/>
      <c r="D21" s="53">
        <f t="shared" si="3"/>
        <v>0</v>
      </c>
      <c r="E21" s="58"/>
      <c r="F21" s="53">
        <f t="shared" si="4"/>
        <v>0</v>
      </c>
      <c r="G21" s="59"/>
      <c r="H21" s="67">
        <f t="shared" si="6"/>
        <v>0</v>
      </c>
      <c r="I21" s="71"/>
      <c r="J21" s="58"/>
      <c r="K21" s="53">
        <f t="shared" si="7"/>
        <v>0</v>
      </c>
      <c r="L21" s="72"/>
      <c r="M21" s="88"/>
      <c r="N21" s="59"/>
      <c r="O21" s="67">
        <f t="shared" si="5"/>
        <v>0</v>
      </c>
    </row>
    <row r="22" spans="1:15">
      <c r="A22" s="183" t="s">
        <v>58</v>
      </c>
      <c r="B22" s="71"/>
      <c r="C22" s="58"/>
      <c r="D22" s="53">
        <f t="shared" si="3"/>
        <v>0</v>
      </c>
      <c r="E22" s="58"/>
      <c r="F22" s="53">
        <f t="shared" si="4"/>
        <v>0</v>
      </c>
      <c r="G22" s="59"/>
      <c r="H22" s="67">
        <f t="shared" si="6"/>
        <v>0</v>
      </c>
      <c r="I22" s="71"/>
      <c r="J22" s="58"/>
      <c r="K22" s="53">
        <f t="shared" si="7"/>
        <v>0</v>
      </c>
      <c r="L22" s="72"/>
      <c r="M22" s="88"/>
      <c r="N22" s="59"/>
      <c r="O22" s="67">
        <f t="shared" si="5"/>
        <v>0</v>
      </c>
    </row>
    <row r="23" spans="1:15">
      <c r="A23" s="183" t="s">
        <v>59</v>
      </c>
      <c r="B23" s="71"/>
      <c r="C23" s="58"/>
      <c r="D23" s="53">
        <f t="shared" si="3"/>
        <v>0</v>
      </c>
      <c r="E23" s="58"/>
      <c r="F23" s="53">
        <f t="shared" si="4"/>
        <v>0</v>
      </c>
      <c r="G23" s="59"/>
      <c r="H23" s="67">
        <f t="shared" si="6"/>
        <v>0</v>
      </c>
      <c r="I23" s="71"/>
      <c r="J23" s="58"/>
      <c r="K23" s="53">
        <f t="shared" si="7"/>
        <v>0</v>
      </c>
      <c r="L23" s="72"/>
      <c r="M23" s="88"/>
      <c r="N23" s="59"/>
      <c r="O23" s="67">
        <f t="shared" si="5"/>
        <v>0</v>
      </c>
    </row>
    <row r="24" spans="1:15">
      <c r="A24" s="183" t="s">
        <v>33</v>
      </c>
      <c r="B24" s="71"/>
      <c r="C24" s="58"/>
      <c r="D24" s="53">
        <f t="shared" si="3"/>
        <v>0</v>
      </c>
      <c r="E24" s="58"/>
      <c r="F24" s="53">
        <f t="shared" si="4"/>
        <v>0</v>
      </c>
      <c r="G24" s="59"/>
      <c r="H24" s="67">
        <f t="shared" si="6"/>
        <v>0</v>
      </c>
      <c r="I24" s="71"/>
      <c r="J24" s="58"/>
      <c r="K24" s="53">
        <f t="shared" si="7"/>
        <v>0</v>
      </c>
      <c r="L24" s="72"/>
      <c r="M24" s="88"/>
      <c r="N24" s="59"/>
      <c r="O24" s="67">
        <f t="shared" si="5"/>
        <v>0</v>
      </c>
    </row>
    <row r="25" spans="1:15">
      <c r="A25" s="183" t="s">
        <v>62</v>
      </c>
      <c r="B25" s="71"/>
      <c r="C25" s="58"/>
      <c r="D25" s="53">
        <f t="shared" si="3"/>
        <v>0</v>
      </c>
      <c r="E25" s="58"/>
      <c r="F25" s="53">
        <f t="shared" si="4"/>
        <v>0</v>
      </c>
      <c r="G25" s="59"/>
      <c r="H25" s="67">
        <f t="shared" si="6"/>
        <v>0</v>
      </c>
      <c r="I25" s="71"/>
      <c r="J25" s="58"/>
      <c r="K25" s="53">
        <f t="shared" si="7"/>
        <v>0</v>
      </c>
      <c r="L25" s="72"/>
      <c r="M25" s="88"/>
      <c r="N25" s="59"/>
      <c r="O25" s="67">
        <f t="shared" si="5"/>
        <v>0</v>
      </c>
    </row>
    <row r="26" spans="1:15">
      <c r="A26" s="183" t="s">
        <v>57</v>
      </c>
      <c r="B26" s="71"/>
      <c r="C26" s="58"/>
      <c r="D26" s="53">
        <f t="shared" si="3"/>
        <v>0</v>
      </c>
      <c r="E26" s="58"/>
      <c r="F26" s="53">
        <f t="shared" si="4"/>
        <v>0</v>
      </c>
      <c r="G26" s="59"/>
      <c r="H26" s="67">
        <f t="shared" si="6"/>
        <v>0</v>
      </c>
      <c r="I26" s="71"/>
      <c r="J26" s="58"/>
      <c r="K26" s="53">
        <f t="shared" si="7"/>
        <v>0</v>
      </c>
      <c r="L26" s="72"/>
      <c r="M26" s="88"/>
      <c r="N26" s="59"/>
      <c r="O26" s="67">
        <f t="shared" si="5"/>
        <v>0</v>
      </c>
    </row>
    <row r="27" spans="1:15">
      <c r="A27" s="183" t="s">
        <v>47</v>
      </c>
      <c r="B27" s="71"/>
      <c r="C27" s="58"/>
      <c r="D27" s="53">
        <f t="shared" ref="D27:D33" si="8">B27*C27</f>
        <v>0</v>
      </c>
      <c r="E27" s="58"/>
      <c r="F27" s="53">
        <f t="shared" ref="F27:F33" si="9">D27*E27</f>
        <v>0</v>
      </c>
      <c r="G27" s="59"/>
      <c r="H27" s="67">
        <f t="shared" si="6"/>
        <v>0</v>
      </c>
      <c r="I27" s="71"/>
      <c r="J27" s="58"/>
      <c r="K27" s="53">
        <f t="shared" si="7"/>
        <v>0</v>
      </c>
      <c r="L27" s="72"/>
      <c r="M27" s="88"/>
      <c r="N27" s="59"/>
      <c r="O27" s="67">
        <f t="shared" si="5"/>
        <v>0</v>
      </c>
    </row>
    <row r="28" spans="1:15">
      <c r="A28" s="183" t="s">
        <v>38</v>
      </c>
      <c r="B28" s="71"/>
      <c r="C28" s="58"/>
      <c r="D28" s="53">
        <f t="shared" si="8"/>
        <v>0</v>
      </c>
      <c r="E28" s="58"/>
      <c r="F28" s="53">
        <f t="shared" si="9"/>
        <v>0</v>
      </c>
      <c r="G28" s="59"/>
      <c r="H28" s="67">
        <f t="shared" si="6"/>
        <v>0</v>
      </c>
      <c r="I28" s="71"/>
      <c r="J28" s="58"/>
      <c r="K28" s="53">
        <f t="shared" si="7"/>
        <v>0</v>
      </c>
      <c r="L28" s="72"/>
      <c r="M28" s="88"/>
      <c r="N28" s="59"/>
      <c r="O28" s="67">
        <f t="shared" si="5"/>
        <v>0</v>
      </c>
    </row>
    <row r="29" spans="1:15">
      <c r="A29" s="183" t="s">
        <v>80</v>
      </c>
      <c r="B29" s="71"/>
      <c r="C29" s="58"/>
      <c r="D29" s="53">
        <f t="shared" si="8"/>
        <v>0</v>
      </c>
      <c r="E29" s="58"/>
      <c r="F29" s="53">
        <f t="shared" si="9"/>
        <v>0</v>
      </c>
      <c r="G29" s="59"/>
      <c r="H29" s="67">
        <f t="shared" si="6"/>
        <v>0</v>
      </c>
      <c r="I29" s="71"/>
      <c r="J29" s="58"/>
      <c r="K29" s="53">
        <f t="shared" si="7"/>
        <v>0</v>
      </c>
      <c r="L29" s="72"/>
      <c r="M29" s="88"/>
      <c r="N29" s="59"/>
      <c r="O29" s="67">
        <f t="shared" si="5"/>
        <v>0</v>
      </c>
    </row>
    <row r="30" spans="1:15">
      <c r="A30" s="183" t="s">
        <v>55</v>
      </c>
      <c r="B30" s="71"/>
      <c r="C30" s="58"/>
      <c r="D30" s="53">
        <f t="shared" si="8"/>
        <v>0</v>
      </c>
      <c r="E30" s="58"/>
      <c r="F30" s="53">
        <f t="shared" si="9"/>
        <v>0</v>
      </c>
      <c r="G30" s="59"/>
      <c r="H30" s="67">
        <f t="shared" si="6"/>
        <v>0</v>
      </c>
      <c r="I30" s="71"/>
      <c r="J30" s="58"/>
      <c r="K30" s="53">
        <f t="shared" si="7"/>
        <v>0</v>
      </c>
      <c r="L30" s="72"/>
      <c r="M30" s="88"/>
      <c r="N30" s="59"/>
      <c r="O30" s="67">
        <f t="shared" si="5"/>
        <v>0</v>
      </c>
    </row>
    <row r="31" spans="1:15">
      <c r="A31" s="183" t="s">
        <v>56</v>
      </c>
      <c r="B31" s="71"/>
      <c r="C31" s="58"/>
      <c r="D31" s="53">
        <f t="shared" si="8"/>
        <v>0</v>
      </c>
      <c r="E31" s="58"/>
      <c r="F31" s="53">
        <f t="shared" si="9"/>
        <v>0</v>
      </c>
      <c r="G31" s="59"/>
      <c r="H31" s="67">
        <f t="shared" si="6"/>
        <v>0</v>
      </c>
      <c r="I31" s="71"/>
      <c r="J31" s="58"/>
      <c r="K31" s="53">
        <f t="shared" si="7"/>
        <v>0</v>
      </c>
      <c r="L31" s="72"/>
      <c r="M31" s="88"/>
      <c r="N31" s="59"/>
      <c r="O31" s="67">
        <f t="shared" si="5"/>
        <v>0</v>
      </c>
    </row>
    <row r="32" spans="1:15">
      <c r="A32" s="183" t="s">
        <v>41</v>
      </c>
      <c r="B32" s="71"/>
      <c r="C32" s="58"/>
      <c r="D32" s="53">
        <f t="shared" si="8"/>
        <v>0</v>
      </c>
      <c r="E32" s="58"/>
      <c r="F32" s="53">
        <f t="shared" si="9"/>
        <v>0</v>
      </c>
      <c r="G32" s="59"/>
      <c r="H32" s="67">
        <f t="shared" si="6"/>
        <v>0</v>
      </c>
      <c r="I32" s="71"/>
      <c r="J32" s="58"/>
      <c r="K32" s="53">
        <f t="shared" si="7"/>
        <v>0</v>
      </c>
      <c r="L32" s="72"/>
      <c r="M32" s="88"/>
      <c r="N32" s="59"/>
      <c r="O32" s="67">
        <f t="shared" si="5"/>
        <v>0</v>
      </c>
    </row>
    <row r="33" spans="1:15">
      <c r="A33" s="183" t="s">
        <v>36</v>
      </c>
      <c r="B33" s="71"/>
      <c r="C33" s="58"/>
      <c r="D33" s="53">
        <f t="shared" si="8"/>
        <v>0</v>
      </c>
      <c r="E33" s="58"/>
      <c r="F33" s="53">
        <f t="shared" si="9"/>
        <v>0</v>
      </c>
      <c r="G33" s="59"/>
      <c r="H33" s="67">
        <f t="shared" si="6"/>
        <v>0</v>
      </c>
      <c r="I33" s="71"/>
      <c r="J33" s="58"/>
      <c r="K33" s="53">
        <f t="shared" si="7"/>
        <v>0</v>
      </c>
      <c r="L33" s="72"/>
      <c r="M33" s="88"/>
      <c r="N33" s="59"/>
      <c r="O33" s="67">
        <f t="shared" si="5"/>
        <v>0</v>
      </c>
    </row>
    <row r="34" spans="1:15">
      <c r="A34" s="183" t="s">
        <v>34</v>
      </c>
      <c r="B34" s="71"/>
      <c r="C34" s="58"/>
      <c r="D34" s="53">
        <f t="shared" si="3"/>
        <v>0</v>
      </c>
      <c r="E34" s="58"/>
      <c r="F34" s="53">
        <f t="shared" si="4"/>
        <v>0</v>
      </c>
      <c r="G34" s="59"/>
      <c r="H34" s="67">
        <f t="shared" si="6"/>
        <v>0</v>
      </c>
      <c r="I34" s="71"/>
      <c r="J34" s="58"/>
      <c r="K34" s="53">
        <f t="shared" si="7"/>
        <v>0</v>
      </c>
      <c r="L34" s="72"/>
      <c r="M34" s="88"/>
      <c r="N34" s="59"/>
      <c r="O34" s="67">
        <f t="shared" si="5"/>
        <v>0</v>
      </c>
    </row>
    <row r="35" spans="1:15">
      <c r="A35" s="183" t="s">
        <v>82</v>
      </c>
      <c r="B35" s="71"/>
      <c r="C35" s="58"/>
      <c r="D35" s="53">
        <f t="shared" si="3"/>
        <v>0</v>
      </c>
      <c r="E35" s="58"/>
      <c r="F35" s="53">
        <f t="shared" si="4"/>
        <v>0</v>
      </c>
      <c r="G35" s="59"/>
      <c r="H35" s="67">
        <f t="shared" si="6"/>
        <v>0</v>
      </c>
      <c r="I35" s="71"/>
      <c r="J35" s="58"/>
      <c r="K35" s="53">
        <f t="shared" si="7"/>
        <v>0</v>
      </c>
      <c r="L35" s="72"/>
      <c r="M35" s="88"/>
      <c r="N35" s="59"/>
      <c r="O35" s="67">
        <f t="shared" si="5"/>
        <v>0</v>
      </c>
    </row>
    <row r="36" spans="1:15">
      <c r="A36" s="183" t="s">
        <v>42</v>
      </c>
      <c r="B36" s="71"/>
      <c r="C36" s="58"/>
      <c r="D36" s="53">
        <f t="shared" si="3"/>
        <v>0</v>
      </c>
      <c r="E36" s="58"/>
      <c r="F36" s="53">
        <f t="shared" si="4"/>
        <v>0</v>
      </c>
      <c r="G36" s="59"/>
      <c r="H36" s="67">
        <f t="shared" si="6"/>
        <v>0</v>
      </c>
      <c r="I36" s="71"/>
      <c r="J36" s="58"/>
      <c r="K36" s="53">
        <f t="shared" si="7"/>
        <v>0</v>
      </c>
      <c r="L36" s="72"/>
      <c r="M36" s="88"/>
      <c r="N36" s="59"/>
      <c r="O36" s="67">
        <f t="shared" si="5"/>
        <v>0</v>
      </c>
    </row>
    <row r="37" spans="1:15">
      <c r="A37" s="183" t="s">
        <v>83</v>
      </c>
      <c r="B37" s="71"/>
      <c r="C37" s="58"/>
      <c r="D37" s="53">
        <f t="shared" si="3"/>
        <v>0</v>
      </c>
      <c r="E37" s="58"/>
      <c r="F37" s="53">
        <f t="shared" si="4"/>
        <v>0</v>
      </c>
      <c r="G37" s="59"/>
      <c r="H37" s="67">
        <f t="shared" si="6"/>
        <v>0</v>
      </c>
      <c r="I37" s="71"/>
      <c r="J37" s="58"/>
      <c r="K37" s="53">
        <f t="shared" si="7"/>
        <v>0</v>
      </c>
      <c r="L37" s="72"/>
      <c r="M37" s="88"/>
      <c r="N37" s="59"/>
      <c r="O37" s="67">
        <f t="shared" si="5"/>
        <v>0</v>
      </c>
    </row>
    <row r="38" spans="1:15">
      <c r="A38" s="183" t="s">
        <v>46</v>
      </c>
      <c r="B38" s="71"/>
      <c r="C38" s="58"/>
      <c r="D38" s="53">
        <f t="shared" si="3"/>
        <v>0</v>
      </c>
      <c r="E38" s="58"/>
      <c r="F38" s="53">
        <f t="shared" si="4"/>
        <v>0</v>
      </c>
      <c r="G38" s="59"/>
      <c r="H38" s="67">
        <f t="shared" si="6"/>
        <v>0</v>
      </c>
      <c r="I38" s="71"/>
      <c r="J38" s="58"/>
      <c r="K38" s="53">
        <f t="shared" si="7"/>
        <v>0</v>
      </c>
      <c r="L38" s="72"/>
      <c r="M38" s="88"/>
      <c r="N38" s="59"/>
      <c r="O38" s="67">
        <f t="shared" si="5"/>
        <v>0</v>
      </c>
    </row>
    <row r="39" spans="1:15">
      <c r="A39" s="183" t="s">
        <v>84</v>
      </c>
      <c r="B39" s="71"/>
      <c r="C39" s="58"/>
      <c r="D39" s="53">
        <f t="shared" si="3"/>
        <v>0</v>
      </c>
      <c r="E39" s="58"/>
      <c r="F39" s="53">
        <f t="shared" si="4"/>
        <v>0</v>
      </c>
      <c r="G39" s="59"/>
      <c r="H39" s="67">
        <f t="shared" si="6"/>
        <v>0</v>
      </c>
      <c r="I39" s="71"/>
      <c r="J39" s="58"/>
      <c r="K39" s="53">
        <f t="shared" si="7"/>
        <v>0</v>
      </c>
      <c r="L39" s="72"/>
      <c r="M39" s="88"/>
      <c r="N39" s="59"/>
      <c r="O39" s="67">
        <f t="shared" si="5"/>
        <v>0</v>
      </c>
    </row>
    <row r="40" spans="1:15">
      <c r="A40" s="183" t="s">
        <v>79</v>
      </c>
      <c r="B40" s="71"/>
      <c r="C40" s="58"/>
      <c r="D40" s="53">
        <f t="shared" si="3"/>
        <v>0</v>
      </c>
      <c r="E40" s="58"/>
      <c r="F40" s="53">
        <f t="shared" si="4"/>
        <v>0</v>
      </c>
      <c r="G40" s="59"/>
      <c r="H40" s="67">
        <f t="shared" si="6"/>
        <v>0</v>
      </c>
      <c r="I40" s="71"/>
      <c r="J40" s="58"/>
      <c r="K40" s="53">
        <f t="shared" si="7"/>
        <v>0</v>
      </c>
      <c r="L40" s="72"/>
      <c r="M40" s="88"/>
      <c r="N40" s="59"/>
      <c r="O40" s="67">
        <f t="shared" si="5"/>
        <v>0</v>
      </c>
    </row>
    <row r="41" spans="1:15">
      <c r="A41" s="183" t="s">
        <v>37</v>
      </c>
      <c r="B41" s="71"/>
      <c r="C41" s="58"/>
      <c r="D41" s="53">
        <f t="shared" si="3"/>
        <v>0</v>
      </c>
      <c r="E41" s="58"/>
      <c r="F41" s="53">
        <f t="shared" si="4"/>
        <v>0</v>
      </c>
      <c r="G41" s="59"/>
      <c r="H41" s="67">
        <f t="shared" si="6"/>
        <v>0</v>
      </c>
      <c r="I41" s="71"/>
      <c r="J41" s="58"/>
      <c r="K41" s="53">
        <f t="shared" si="7"/>
        <v>0</v>
      </c>
      <c r="L41" s="72"/>
      <c r="M41" s="88"/>
      <c r="N41" s="59"/>
      <c r="O41" s="67">
        <f t="shared" si="5"/>
        <v>0</v>
      </c>
    </row>
    <row r="42" spans="1:15" s="28" customFormat="1" ht="13.5">
      <c r="A42" s="185" t="s">
        <v>11</v>
      </c>
      <c r="B42" s="84">
        <f>SUM(B43:B68)</f>
        <v>0</v>
      </c>
      <c r="C42" s="55">
        <f>IF(B42=0,0,ROUND(D42/B42,0))</f>
        <v>0</v>
      </c>
      <c r="D42" s="55">
        <f>SUM(D43:D68)</f>
        <v>0</v>
      </c>
      <c r="E42" s="55">
        <f>IF(D42=0,0,ROUND(F42/D42,0))</f>
        <v>0</v>
      </c>
      <c r="F42" s="55">
        <f>SUM(F43:F68)</f>
        <v>0</v>
      </c>
      <c r="G42" s="56">
        <f>IF(H42=0,0,ROUND(F42/H42,1))</f>
        <v>0</v>
      </c>
      <c r="H42" s="77">
        <f>SUM(H43:H68)</f>
        <v>0</v>
      </c>
      <c r="I42" s="84">
        <f t="shared" ref="I42:L42" si="10">SUM(I43:I68)</f>
        <v>0</v>
      </c>
      <c r="J42" s="55">
        <f t="shared" si="10"/>
        <v>0</v>
      </c>
      <c r="K42" s="55">
        <f t="shared" si="10"/>
        <v>0</v>
      </c>
      <c r="L42" s="85">
        <f t="shared" si="10"/>
        <v>0</v>
      </c>
      <c r="M42" s="84">
        <f t="shared" ref="M42" si="11">SUM(M43:M68)</f>
        <v>0</v>
      </c>
      <c r="N42" s="55">
        <f t="shared" ref="N42" si="12">SUM(N43:N68)</f>
        <v>0</v>
      </c>
      <c r="O42" s="77">
        <f>SUM(O43:O68)</f>
        <v>0</v>
      </c>
    </row>
    <row r="43" spans="1:15">
      <c r="A43" s="183" t="s">
        <v>81</v>
      </c>
      <c r="B43" s="95"/>
      <c r="C43" s="94"/>
      <c r="D43" s="53">
        <f>B43*C43</f>
        <v>0</v>
      </c>
      <c r="E43" s="94"/>
      <c r="F43" s="53">
        <f>D43*E43</f>
        <v>0</v>
      </c>
      <c r="G43" s="59"/>
      <c r="H43" s="67">
        <f t="shared" si="6"/>
        <v>0</v>
      </c>
      <c r="I43" s="71"/>
      <c r="J43" s="58"/>
      <c r="K43" s="53">
        <f t="shared" si="7"/>
        <v>0</v>
      </c>
      <c r="L43" s="72"/>
      <c r="M43" s="88"/>
      <c r="N43" s="59"/>
      <c r="O43" s="67">
        <f t="shared" ref="O43:O68" si="13">M43-N43</f>
        <v>0</v>
      </c>
    </row>
    <row r="44" spans="1:15">
      <c r="A44" s="183" t="s">
        <v>85</v>
      </c>
      <c r="B44" s="95"/>
      <c r="C44" s="94"/>
      <c r="D44" s="53">
        <f>B44*C44</f>
        <v>0</v>
      </c>
      <c r="E44" s="94"/>
      <c r="F44" s="53">
        <f>D44*E44</f>
        <v>0</v>
      </c>
      <c r="G44" s="59"/>
      <c r="H44" s="67">
        <f t="shared" si="6"/>
        <v>0</v>
      </c>
      <c r="I44" s="71"/>
      <c r="J44" s="58"/>
      <c r="K44" s="53">
        <f t="shared" si="7"/>
        <v>0</v>
      </c>
      <c r="L44" s="72"/>
      <c r="M44" s="88"/>
      <c r="N44" s="59"/>
      <c r="O44" s="67">
        <f t="shared" si="13"/>
        <v>0</v>
      </c>
    </row>
    <row r="45" spans="1:15">
      <c r="A45" s="183" t="s">
        <v>40</v>
      </c>
      <c r="B45" s="95"/>
      <c r="C45" s="94"/>
      <c r="D45" s="53">
        <f t="shared" ref="D45:D68" si="14">B45*C45</f>
        <v>0</v>
      </c>
      <c r="E45" s="94"/>
      <c r="F45" s="53">
        <f t="shared" ref="F45:F68" si="15">D45*E45</f>
        <v>0</v>
      </c>
      <c r="G45" s="59"/>
      <c r="H45" s="67">
        <f t="shared" si="6"/>
        <v>0</v>
      </c>
      <c r="I45" s="71"/>
      <c r="J45" s="58"/>
      <c r="K45" s="53">
        <f t="shared" si="7"/>
        <v>0</v>
      </c>
      <c r="L45" s="72"/>
      <c r="M45" s="88"/>
      <c r="N45" s="59"/>
      <c r="O45" s="67">
        <f t="shared" si="13"/>
        <v>0</v>
      </c>
    </row>
    <row r="46" spans="1:15">
      <c r="A46" s="183" t="s">
        <v>35</v>
      </c>
      <c r="B46" s="95"/>
      <c r="C46" s="94"/>
      <c r="D46" s="53">
        <f t="shared" si="14"/>
        <v>0</v>
      </c>
      <c r="E46" s="94"/>
      <c r="F46" s="53">
        <f t="shared" si="15"/>
        <v>0</v>
      </c>
      <c r="G46" s="59"/>
      <c r="H46" s="67">
        <f t="shared" si="6"/>
        <v>0</v>
      </c>
      <c r="I46" s="71"/>
      <c r="J46" s="58"/>
      <c r="K46" s="53">
        <f t="shared" si="7"/>
        <v>0</v>
      </c>
      <c r="L46" s="72"/>
      <c r="M46" s="88"/>
      <c r="N46" s="59"/>
      <c r="O46" s="67">
        <f t="shared" si="13"/>
        <v>0</v>
      </c>
    </row>
    <row r="47" spans="1:15">
      <c r="A47" s="183" t="s">
        <v>39</v>
      </c>
      <c r="B47" s="95"/>
      <c r="C47" s="94"/>
      <c r="D47" s="53">
        <f t="shared" si="14"/>
        <v>0</v>
      </c>
      <c r="E47" s="94"/>
      <c r="F47" s="53">
        <f t="shared" si="15"/>
        <v>0</v>
      </c>
      <c r="G47" s="59"/>
      <c r="H47" s="67">
        <f t="shared" si="6"/>
        <v>0</v>
      </c>
      <c r="I47" s="71"/>
      <c r="J47" s="58"/>
      <c r="K47" s="53">
        <f t="shared" si="7"/>
        <v>0</v>
      </c>
      <c r="L47" s="72"/>
      <c r="M47" s="88"/>
      <c r="N47" s="59"/>
      <c r="O47" s="67">
        <f t="shared" si="13"/>
        <v>0</v>
      </c>
    </row>
    <row r="48" spans="1:15">
      <c r="A48" s="183" t="s">
        <v>72</v>
      </c>
      <c r="B48" s="95"/>
      <c r="C48" s="94"/>
      <c r="D48" s="53">
        <f t="shared" si="14"/>
        <v>0</v>
      </c>
      <c r="E48" s="94"/>
      <c r="F48" s="53">
        <f t="shared" si="15"/>
        <v>0</v>
      </c>
      <c r="G48" s="59"/>
      <c r="H48" s="67">
        <f t="shared" si="6"/>
        <v>0</v>
      </c>
      <c r="I48" s="71"/>
      <c r="J48" s="58"/>
      <c r="K48" s="53">
        <f t="shared" si="7"/>
        <v>0</v>
      </c>
      <c r="L48" s="72"/>
      <c r="M48" s="88"/>
      <c r="N48" s="59"/>
      <c r="O48" s="67">
        <f t="shared" si="13"/>
        <v>0</v>
      </c>
    </row>
    <row r="49" spans="1:15">
      <c r="A49" s="183" t="s">
        <v>58</v>
      </c>
      <c r="B49" s="95"/>
      <c r="C49" s="94"/>
      <c r="D49" s="53">
        <f t="shared" ref="D49:D62" si="16">B49*C49</f>
        <v>0</v>
      </c>
      <c r="E49" s="94"/>
      <c r="F49" s="53">
        <f t="shared" ref="F49:F62" si="17">D49*E49</f>
        <v>0</v>
      </c>
      <c r="G49" s="59"/>
      <c r="H49" s="67">
        <f t="shared" si="6"/>
        <v>0</v>
      </c>
      <c r="I49" s="71"/>
      <c r="J49" s="58"/>
      <c r="K49" s="53">
        <f t="shared" si="7"/>
        <v>0</v>
      </c>
      <c r="L49" s="72"/>
      <c r="M49" s="88"/>
      <c r="N49" s="59"/>
      <c r="O49" s="67">
        <f t="shared" si="13"/>
        <v>0</v>
      </c>
    </row>
    <row r="50" spans="1:15">
      <c r="A50" s="183" t="s">
        <v>59</v>
      </c>
      <c r="B50" s="95"/>
      <c r="C50" s="94"/>
      <c r="D50" s="53">
        <f t="shared" si="16"/>
        <v>0</v>
      </c>
      <c r="E50" s="94"/>
      <c r="F50" s="53">
        <f t="shared" si="17"/>
        <v>0</v>
      </c>
      <c r="G50" s="59"/>
      <c r="H50" s="67">
        <f t="shared" si="6"/>
        <v>0</v>
      </c>
      <c r="I50" s="71"/>
      <c r="J50" s="58"/>
      <c r="K50" s="53">
        <f t="shared" si="7"/>
        <v>0</v>
      </c>
      <c r="L50" s="72"/>
      <c r="M50" s="88"/>
      <c r="N50" s="59"/>
      <c r="O50" s="67">
        <f t="shared" si="13"/>
        <v>0</v>
      </c>
    </row>
    <row r="51" spans="1:15">
      <c r="A51" s="183" t="s">
        <v>33</v>
      </c>
      <c r="B51" s="95"/>
      <c r="C51" s="94"/>
      <c r="D51" s="53">
        <f t="shared" si="16"/>
        <v>0</v>
      </c>
      <c r="E51" s="94"/>
      <c r="F51" s="53">
        <f t="shared" si="17"/>
        <v>0</v>
      </c>
      <c r="G51" s="59"/>
      <c r="H51" s="67">
        <f t="shared" si="6"/>
        <v>0</v>
      </c>
      <c r="I51" s="71"/>
      <c r="J51" s="58"/>
      <c r="K51" s="53">
        <f t="shared" si="7"/>
        <v>0</v>
      </c>
      <c r="L51" s="72"/>
      <c r="M51" s="88"/>
      <c r="N51" s="59"/>
      <c r="O51" s="67">
        <f t="shared" si="13"/>
        <v>0</v>
      </c>
    </row>
    <row r="52" spans="1:15">
      <c r="A52" s="183" t="s">
        <v>62</v>
      </c>
      <c r="B52" s="95"/>
      <c r="C52" s="94"/>
      <c r="D52" s="53">
        <f t="shared" si="16"/>
        <v>0</v>
      </c>
      <c r="E52" s="94"/>
      <c r="F52" s="53">
        <f t="shared" si="17"/>
        <v>0</v>
      </c>
      <c r="G52" s="59"/>
      <c r="H52" s="67">
        <f t="shared" si="6"/>
        <v>0</v>
      </c>
      <c r="I52" s="71"/>
      <c r="J52" s="58"/>
      <c r="K52" s="53">
        <f t="shared" si="7"/>
        <v>0</v>
      </c>
      <c r="L52" s="72"/>
      <c r="M52" s="88"/>
      <c r="N52" s="59"/>
      <c r="O52" s="67">
        <f t="shared" si="13"/>
        <v>0</v>
      </c>
    </row>
    <row r="53" spans="1:15">
      <c r="A53" s="183" t="s">
        <v>57</v>
      </c>
      <c r="B53" s="95"/>
      <c r="C53" s="94"/>
      <c r="D53" s="53">
        <f t="shared" si="16"/>
        <v>0</v>
      </c>
      <c r="E53" s="94"/>
      <c r="F53" s="53">
        <f t="shared" si="17"/>
        <v>0</v>
      </c>
      <c r="G53" s="59"/>
      <c r="H53" s="67">
        <f t="shared" si="6"/>
        <v>0</v>
      </c>
      <c r="I53" s="71"/>
      <c r="J53" s="58"/>
      <c r="K53" s="53">
        <f t="shared" si="7"/>
        <v>0</v>
      </c>
      <c r="L53" s="72"/>
      <c r="M53" s="88"/>
      <c r="N53" s="59"/>
      <c r="O53" s="67">
        <f t="shared" si="13"/>
        <v>0</v>
      </c>
    </row>
    <row r="54" spans="1:15">
      <c r="A54" s="183" t="s">
        <v>47</v>
      </c>
      <c r="B54" s="95"/>
      <c r="C54" s="94"/>
      <c r="D54" s="53">
        <f t="shared" si="16"/>
        <v>0</v>
      </c>
      <c r="E54" s="94"/>
      <c r="F54" s="53">
        <f t="shared" si="17"/>
        <v>0</v>
      </c>
      <c r="G54" s="59"/>
      <c r="H54" s="67">
        <f t="shared" si="6"/>
        <v>0</v>
      </c>
      <c r="I54" s="71"/>
      <c r="J54" s="58"/>
      <c r="K54" s="53">
        <f t="shared" si="7"/>
        <v>0</v>
      </c>
      <c r="L54" s="72"/>
      <c r="M54" s="88"/>
      <c r="N54" s="59"/>
      <c r="O54" s="67">
        <f t="shared" si="13"/>
        <v>0</v>
      </c>
    </row>
    <row r="55" spans="1:15">
      <c r="A55" s="183" t="s">
        <v>38</v>
      </c>
      <c r="B55" s="95"/>
      <c r="C55" s="94"/>
      <c r="D55" s="53">
        <f t="shared" si="16"/>
        <v>0</v>
      </c>
      <c r="E55" s="94"/>
      <c r="F55" s="53">
        <f t="shared" si="17"/>
        <v>0</v>
      </c>
      <c r="G55" s="59"/>
      <c r="H55" s="67">
        <f t="shared" si="6"/>
        <v>0</v>
      </c>
      <c r="I55" s="71"/>
      <c r="J55" s="58"/>
      <c r="K55" s="53">
        <f t="shared" si="7"/>
        <v>0</v>
      </c>
      <c r="L55" s="72"/>
      <c r="M55" s="88"/>
      <c r="N55" s="59"/>
      <c r="O55" s="67">
        <f t="shared" si="13"/>
        <v>0</v>
      </c>
    </row>
    <row r="56" spans="1:15">
      <c r="A56" s="183" t="s">
        <v>80</v>
      </c>
      <c r="B56" s="95"/>
      <c r="C56" s="94"/>
      <c r="D56" s="53">
        <f t="shared" si="16"/>
        <v>0</v>
      </c>
      <c r="E56" s="94"/>
      <c r="F56" s="53">
        <f t="shared" si="17"/>
        <v>0</v>
      </c>
      <c r="G56" s="59"/>
      <c r="H56" s="67">
        <f t="shared" si="6"/>
        <v>0</v>
      </c>
      <c r="I56" s="71"/>
      <c r="J56" s="58"/>
      <c r="K56" s="53">
        <f t="shared" si="7"/>
        <v>0</v>
      </c>
      <c r="L56" s="72"/>
      <c r="M56" s="88"/>
      <c r="N56" s="59"/>
      <c r="O56" s="67">
        <f t="shared" si="13"/>
        <v>0</v>
      </c>
    </row>
    <row r="57" spans="1:15">
      <c r="A57" s="183" t="s">
        <v>55</v>
      </c>
      <c r="B57" s="95"/>
      <c r="C57" s="94"/>
      <c r="D57" s="53">
        <f t="shared" si="16"/>
        <v>0</v>
      </c>
      <c r="E57" s="94"/>
      <c r="F57" s="53">
        <f t="shared" si="17"/>
        <v>0</v>
      </c>
      <c r="G57" s="59"/>
      <c r="H57" s="67">
        <f t="shared" si="6"/>
        <v>0</v>
      </c>
      <c r="I57" s="71"/>
      <c r="J57" s="58"/>
      <c r="K57" s="53">
        <f t="shared" si="7"/>
        <v>0</v>
      </c>
      <c r="L57" s="72"/>
      <c r="M57" s="88"/>
      <c r="N57" s="59"/>
      <c r="O57" s="67">
        <f t="shared" si="13"/>
        <v>0</v>
      </c>
    </row>
    <row r="58" spans="1:15">
      <c r="A58" s="183" t="s">
        <v>56</v>
      </c>
      <c r="B58" s="95"/>
      <c r="C58" s="94"/>
      <c r="D58" s="53">
        <f t="shared" si="16"/>
        <v>0</v>
      </c>
      <c r="E58" s="94"/>
      <c r="F58" s="53">
        <f t="shared" si="17"/>
        <v>0</v>
      </c>
      <c r="G58" s="59"/>
      <c r="H58" s="67">
        <f t="shared" si="6"/>
        <v>0</v>
      </c>
      <c r="I58" s="71"/>
      <c r="J58" s="58"/>
      <c r="K58" s="53">
        <f t="shared" si="7"/>
        <v>0</v>
      </c>
      <c r="L58" s="72"/>
      <c r="M58" s="88"/>
      <c r="N58" s="59"/>
      <c r="O58" s="67">
        <f t="shared" si="13"/>
        <v>0</v>
      </c>
    </row>
    <row r="59" spans="1:15">
      <c r="A59" s="183" t="s">
        <v>41</v>
      </c>
      <c r="B59" s="95"/>
      <c r="C59" s="94"/>
      <c r="D59" s="53">
        <f t="shared" si="16"/>
        <v>0</v>
      </c>
      <c r="E59" s="94"/>
      <c r="F59" s="53">
        <f t="shared" si="17"/>
        <v>0</v>
      </c>
      <c r="G59" s="59"/>
      <c r="H59" s="67">
        <f t="shared" si="6"/>
        <v>0</v>
      </c>
      <c r="I59" s="71"/>
      <c r="J59" s="58"/>
      <c r="K59" s="53">
        <f t="shared" si="7"/>
        <v>0</v>
      </c>
      <c r="L59" s="72"/>
      <c r="M59" s="88"/>
      <c r="N59" s="59"/>
      <c r="O59" s="67">
        <f t="shared" si="13"/>
        <v>0</v>
      </c>
    </row>
    <row r="60" spans="1:15">
      <c r="A60" s="183" t="s">
        <v>36</v>
      </c>
      <c r="B60" s="95"/>
      <c r="C60" s="94"/>
      <c r="D60" s="53">
        <f t="shared" si="16"/>
        <v>0</v>
      </c>
      <c r="E60" s="94"/>
      <c r="F60" s="53">
        <f t="shared" si="17"/>
        <v>0</v>
      </c>
      <c r="G60" s="59"/>
      <c r="H60" s="67">
        <f t="shared" si="6"/>
        <v>0</v>
      </c>
      <c r="I60" s="71"/>
      <c r="J60" s="58"/>
      <c r="K60" s="53">
        <f t="shared" si="7"/>
        <v>0</v>
      </c>
      <c r="L60" s="72"/>
      <c r="M60" s="88"/>
      <c r="N60" s="59"/>
      <c r="O60" s="67">
        <f t="shared" si="13"/>
        <v>0</v>
      </c>
    </row>
    <row r="61" spans="1:15">
      <c r="A61" s="183" t="s">
        <v>34</v>
      </c>
      <c r="B61" s="95"/>
      <c r="C61" s="94"/>
      <c r="D61" s="53">
        <f t="shared" si="16"/>
        <v>0</v>
      </c>
      <c r="E61" s="94"/>
      <c r="F61" s="53">
        <f t="shared" si="17"/>
        <v>0</v>
      </c>
      <c r="G61" s="59"/>
      <c r="H61" s="67">
        <f t="shared" si="6"/>
        <v>0</v>
      </c>
      <c r="I61" s="71"/>
      <c r="J61" s="58"/>
      <c r="K61" s="53">
        <f t="shared" si="7"/>
        <v>0</v>
      </c>
      <c r="L61" s="72"/>
      <c r="M61" s="88"/>
      <c r="N61" s="59"/>
      <c r="O61" s="67">
        <f t="shared" si="13"/>
        <v>0</v>
      </c>
    </row>
    <row r="62" spans="1:15">
      <c r="A62" s="183" t="s">
        <v>82</v>
      </c>
      <c r="B62" s="95"/>
      <c r="C62" s="94"/>
      <c r="D62" s="53">
        <f t="shared" si="16"/>
        <v>0</v>
      </c>
      <c r="E62" s="94"/>
      <c r="F62" s="53">
        <f t="shared" si="17"/>
        <v>0</v>
      </c>
      <c r="G62" s="59"/>
      <c r="H62" s="67">
        <f t="shared" si="6"/>
        <v>0</v>
      </c>
      <c r="I62" s="71"/>
      <c r="J62" s="58"/>
      <c r="K62" s="53">
        <f t="shared" si="7"/>
        <v>0</v>
      </c>
      <c r="L62" s="72"/>
      <c r="M62" s="88"/>
      <c r="N62" s="59"/>
      <c r="O62" s="67">
        <f t="shared" si="13"/>
        <v>0</v>
      </c>
    </row>
    <row r="63" spans="1:15">
      <c r="A63" s="183" t="s">
        <v>42</v>
      </c>
      <c r="B63" s="95"/>
      <c r="C63" s="94"/>
      <c r="D63" s="53">
        <f t="shared" si="14"/>
        <v>0</v>
      </c>
      <c r="E63" s="94"/>
      <c r="F63" s="53">
        <f t="shared" si="15"/>
        <v>0</v>
      </c>
      <c r="G63" s="59"/>
      <c r="H63" s="67">
        <f t="shared" si="6"/>
        <v>0</v>
      </c>
      <c r="I63" s="71"/>
      <c r="J63" s="58"/>
      <c r="K63" s="53">
        <f t="shared" si="7"/>
        <v>0</v>
      </c>
      <c r="L63" s="72"/>
      <c r="M63" s="88"/>
      <c r="N63" s="59"/>
      <c r="O63" s="67">
        <f t="shared" si="13"/>
        <v>0</v>
      </c>
    </row>
    <row r="64" spans="1:15">
      <c r="A64" s="183" t="s">
        <v>83</v>
      </c>
      <c r="B64" s="95"/>
      <c r="C64" s="94"/>
      <c r="D64" s="53">
        <f t="shared" si="14"/>
        <v>0</v>
      </c>
      <c r="E64" s="94"/>
      <c r="F64" s="53">
        <f t="shared" si="15"/>
        <v>0</v>
      </c>
      <c r="G64" s="59"/>
      <c r="H64" s="67">
        <f t="shared" si="6"/>
        <v>0</v>
      </c>
      <c r="I64" s="71"/>
      <c r="J64" s="58"/>
      <c r="K64" s="53">
        <f t="shared" si="7"/>
        <v>0</v>
      </c>
      <c r="L64" s="72"/>
      <c r="M64" s="88"/>
      <c r="N64" s="59"/>
      <c r="O64" s="67">
        <f t="shared" si="13"/>
        <v>0</v>
      </c>
    </row>
    <row r="65" spans="1:15">
      <c r="A65" s="183" t="s">
        <v>46</v>
      </c>
      <c r="B65" s="95"/>
      <c r="C65" s="94"/>
      <c r="D65" s="53">
        <f t="shared" si="14"/>
        <v>0</v>
      </c>
      <c r="E65" s="94"/>
      <c r="F65" s="53">
        <f t="shared" si="15"/>
        <v>0</v>
      </c>
      <c r="G65" s="59"/>
      <c r="H65" s="67">
        <f t="shared" si="6"/>
        <v>0</v>
      </c>
      <c r="I65" s="71"/>
      <c r="J65" s="58"/>
      <c r="K65" s="53">
        <f t="shared" si="7"/>
        <v>0</v>
      </c>
      <c r="L65" s="72"/>
      <c r="M65" s="88"/>
      <c r="N65" s="59"/>
      <c r="O65" s="67">
        <f t="shared" si="13"/>
        <v>0</v>
      </c>
    </row>
    <row r="66" spans="1:15">
      <c r="A66" s="183" t="s">
        <v>84</v>
      </c>
      <c r="B66" s="95"/>
      <c r="C66" s="94"/>
      <c r="D66" s="53">
        <f t="shared" si="14"/>
        <v>0</v>
      </c>
      <c r="E66" s="94"/>
      <c r="F66" s="53">
        <f t="shared" si="15"/>
        <v>0</v>
      </c>
      <c r="G66" s="59"/>
      <c r="H66" s="67">
        <f t="shared" si="6"/>
        <v>0</v>
      </c>
      <c r="I66" s="71"/>
      <c r="J66" s="58"/>
      <c r="K66" s="53">
        <f t="shared" si="7"/>
        <v>0</v>
      </c>
      <c r="L66" s="72"/>
      <c r="M66" s="88"/>
      <c r="N66" s="59"/>
      <c r="O66" s="67">
        <f t="shared" si="13"/>
        <v>0</v>
      </c>
    </row>
    <row r="67" spans="1:15">
      <c r="A67" s="183" t="s">
        <v>79</v>
      </c>
      <c r="B67" s="95"/>
      <c r="C67" s="94"/>
      <c r="D67" s="53">
        <f t="shared" si="14"/>
        <v>0</v>
      </c>
      <c r="E67" s="94"/>
      <c r="F67" s="53">
        <f t="shared" si="15"/>
        <v>0</v>
      </c>
      <c r="G67" s="59"/>
      <c r="H67" s="67">
        <f t="shared" si="6"/>
        <v>0</v>
      </c>
      <c r="I67" s="71"/>
      <c r="J67" s="58"/>
      <c r="K67" s="53">
        <f t="shared" si="7"/>
        <v>0</v>
      </c>
      <c r="L67" s="72"/>
      <c r="M67" s="88"/>
      <c r="N67" s="59"/>
      <c r="O67" s="67">
        <f t="shared" si="13"/>
        <v>0</v>
      </c>
    </row>
    <row r="68" spans="1:15">
      <c r="A68" s="183" t="s">
        <v>37</v>
      </c>
      <c r="B68" s="95"/>
      <c r="C68" s="94"/>
      <c r="D68" s="53">
        <f t="shared" si="14"/>
        <v>0</v>
      </c>
      <c r="E68" s="94"/>
      <c r="F68" s="53">
        <f t="shared" si="15"/>
        <v>0</v>
      </c>
      <c r="G68" s="59"/>
      <c r="H68" s="67">
        <f t="shared" si="6"/>
        <v>0</v>
      </c>
      <c r="I68" s="71"/>
      <c r="J68" s="58"/>
      <c r="K68" s="53">
        <f t="shared" si="7"/>
        <v>0</v>
      </c>
      <c r="L68" s="72"/>
      <c r="M68" s="88"/>
      <c r="N68" s="59"/>
      <c r="O68" s="67">
        <f t="shared" si="13"/>
        <v>0</v>
      </c>
    </row>
    <row r="69" spans="1:15" s="28" customFormat="1" ht="13.5">
      <c r="A69" s="186" t="s">
        <v>12</v>
      </c>
      <c r="B69" s="84">
        <f>SUM(B70:B78)</f>
        <v>0</v>
      </c>
      <c r="C69" s="55">
        <f>IF(B69=0,0,ROUND(D69/B69,0))</f>
        <v>0</v>
      </c>
      <c r="D69" s="55">
        <f>SUM(D70:D78)</f>
        <v>0</v>
      </c>
      <c r="E69" s="55">
        <f>IF(D69=0,0,ROUND(F69/D69,0))</f>
        <v>0</v>
      </c>
      <c r="F69" s="55">
        <f>SUM(F70:F78)</f>
        <v>0</v>
      </c>
      <c r="G69" s="56">
        <f>IF(H69=0,0,ROUND(F69/H69,1))</f>
        <v>0</v>
      </c>
      <c r="H69" s="77">
        <f>SUM(H70:H78)</f>
        <v>0</v>
      </c>
      <c r="I69" s="84">
        <f t="shared" ref="I69:L69" si="18">SUM(I70:I78)</f>
        <v>0</v>
      </c>
      <c r="J69" s="55">
        <f t="shared" si="18"/>
        <v>0</v>
      </c>
      <c r="K69" s="55">
        <f t="shared" si="18"/>
        <v>0</v>
      </c>
      <c r="L69" s="85">
        <f t="shared" si="18"/>
        <v>0</v>
      </c>
      <c r="M69" s="84">
        <f t="shared" ref="M69" si="19">SUM(M70:M78)</f>
        <v>0</v>
      </c>
      <c r="N69" s="55">
        <f t="shared" ref="N69" si="20">SUM(N70:N78)</f>
        <v>0</v>
      </c>
      <c r="O69" s="77">
        <f>SUM(O70:O78)</f>
        <v>0</v>
      </c>
    </row>
    <row r="70" spans="1:15">
      <c r="A70" s="183" t="s">
        <v>81</v>
      </c>
      <c r="B70" s="95"/>
      <c r="C70" s="94"/>
      <c r="D70" s="53">
        <f t="shared" ref="D70:D78" si="21">B70*C70</f>
        <v>0</v>
      </c>
      <c r="E70" s="94"/>
      <c r="F70" s="53">
        <f t="shared" ref="F70:F78" si="22">D70*E70</f>
        <v>0</v>
      </c>
      <c r="G70" s="59"/>
      <c r="H70" s="67">
        <f t="shared" si="6"/>
        <v>0</v>
      </c>
      <c r="I70" s="71"/>
      <c r="J70" s="58"/>
      <c r="K70" s="53">
        <f t="shared" si="7"/>
        <v>0</v>
      </c>
      <c r="L70" s="72"/>
      <c r="M70" s="88"/>
      <c r="N70" s="59"/>
      <c r="O70" s="67">
        <f t="shared" ref="O70:O78" si="23">M70-N70</f>
        <v>0</v>
      </c>
    </row>
    <row r="71" spans="1:15">
      <c r="A71" s="183" t="s">
        <v>58</v>
      </c>
      <c r="B71" s="95"/>
      <c r="C71" s="94"/>
      <c r="D71" s="53">
        <f t="shared" si="21"/>
        <v>0</v>
      </c>
      <c r="E71" s="94"/>
      <c r="F71" s="53">
        <f t="shared" si="22"/>
        <v>0</v>
      </c>
      <c r="G71" s="59"/>
      <c r="H71" s="67">
        <f t="shared" si="6"/>
        <v>0</v>
      </c>
      <c r="I71" s="71"/>
      <c r="J71" s="58"/>
      <c r="K71" s="53">
        <f t="shared" si="7"/>
        <v>0</v>
      </c>
      <c r="L71" s="72"/>
      <c r="M71" s="88"/>
      <c r="N71" s="59"/>
      <c r="O71" s="67">
        <f t="shared" si="23"/>
        <v>0</v>
      </c>
    </row>
    <row r="72" spans="1:15">
      <c r="A72" s="183" t="s">
        <v>57</v>
      </c>
      <c r="B72" s="95"/>
      <c r="C72" s="94"/>
      <c r="D72" s="53">
        <f t="shared" si="21"/>
        <v>0</v>
      </c>
      <c r="E72" s="94"/>
      <c r="F72" s="53">
        <f t="shared" si="22"/>
        <v>0</v>
      </c>
      <c r="G72" s="59"/>
      <c r="H72" s="67">
        <f t="shared" si="6"/>
        <v>0</v>
      </c>
      <c r="I72" s="71"/>
      <c r="J72" s="58"/>
      <c r="K72" s="53">
        <f t="shared" si="7"/>
        <v>0</v>
      </c>
      <c r="L72" s="72"/>
      <c r="M72" s="88"/>
      <c r="N72" s="59"/>
      <c r="O72" s="67">
        <f t="shared" si="23"/>
        <v>0</v>
      </c>
    </row>
    <row r="73" spans="1:15">
      <c r="A73" s="183" t="s">
        <v>41</v>
      </c>
      <c r="B73" s="95"/>
      <c r="C73" s="94"/>
      <c r="D73" s="53">
        <f t="shared" si="21"/>
        <v>0</v>
      </c>
      <c r="E73" s="94"/>
      <c r="F73" s="53">
        <f t="shared" si="22"/>
        <v>0</v>
      </c>
      <c r="G73" s="59"/>
      <c r="H73" s="67">
        <f t="shared" si="6"/>
        <v>0</v>
      </c>
      <c r="I73" s="71"/>
      <c r="J73" s="58"/>
      <c r="K73" s="53">
        <f t="shared" si="7"/>
        <v>0</v>
      </c>
      <c r="L73" s="72"/>
      <c r="M73" s="88"/>
      <c r="N73" s="59"/>
      <c r="O73" s="67">
        <f t="shared" si="23"/>
        <v>0</v>
      </c>
    </row>
    <row r="74" spans="1:15">
      <c r="A74" s="183" t="s">
        <v>42</v>
      </c>
      <c r="B74" s="95"/>
      <c r="C74" s="94"/>
      <c r="D74" s="53">
        <f t="shared" si="21"/>
        <v>0</v>
      </c>
      <c r="E74" s="94"/>
      <c r="F74" s="53">
        <f t="shared" si="22"/>
        <v>0</v>
      </c>
      <c r="G74" s="59"/>
      <c r="H74" s="67">
        <f t="shared" si="6"/>
        <v>0</v>
      </c>
      <c r="I74" s="71"/>
      <c r="J74" s="58"/>
      <c r="K74" s="53">
        <f t="shared" si="7"/>
        <v>0</v>
      </c>
      <c r="L74" s="72"/>
      <c r="M74" s="88"/>
      <c r="N74" s="59"/>
      <c r="O74" s="67">
        <f t="shared" si="23"/>
        <v>0</v>
      </c>
    </row>
    <row r="75" spans="1:15">
      <c r="A75" s="183" t="s">
        <v>83</v>
      </c>
      <c r="B75" s="95"/>
      <c r="C75" s="94"/>
      <c r="D75" s="53">
        <f t="shared" si="21"/>
        <v>0</v>
      </c>
      <c r="E75" s="94"/>
      <c r="F75" s="53">
        <f t="shared" si="22"/>
        <v>0</v>
      </c>
      <c r="G75" s="59"/>
      <c r="H75" s="67">
        <f t="shared" si="6"/>
        <v>0</v>
      </c>
      <c r="I75" s="71"/>
      <c r="J75" s="58"/>
      <c r="K75" s="53">
        <f t="shared" si="7"/>
        <v>0</v>
      </c>
      <c r="L75" s="72"/>
      <c r="M75" s="88"/>
      <c r="N75" s="59"/>
      <c r="O75" s="67">
        <f t="shared" si="23"/>
        <v>0</v>
      </c>
    </row>
    <row r="76" spans="1:15">
      <c r="A76" s="187" t="s">
        <v>46</v>
      </c>
      <c r="B76" s="95"/>
      <c r="C76" s="94"/>
      <c r="D76" s="53">
        <f t="shared" ref="D76:D77" si="24">B76*C76</f>
        <v>0</v>
      </c>
      <c r="E76" s="94"/>
      <c r="F76" s="53">
        <f t="shared" ref="F76:F77" si="25">D76*E76</f>
        <v>0</v>
      </c>
      <c r="G76" s="59"/>
      <c r="H76" s="67">
        <f t="shared" si="6"/>
        <v>0</v>
      </c>
      <c r="I76" s="71"/>
      <c r="J76" s="58"/>
      <c r="K76" s="53">
        <f t="shared" si="7"/>
        <v>0</v>
      </c>
      <c r="L76" s="72"/>
      <c r="M76" s="88"/>
      <c r="N76" s="59"/>
      <c r="O76" s="67">
        <f t="shared" si="23"/>
        <v>0</v>
      </c>
    </row>
    <row r="77" spans="1:15">
      <c r="A77" s="187" t="s">
        <v>84</v>
      </c>
      <c r="B77" s="95"/>
      <c r="C77" s="94"/>
      <c r="D77" s="53">
        <f t="shared" si="24"/>
        <v>0</v>
      </c>
      <c r="E77" s="94"/>
      <c r="F77" s="53">
        <f t="shared" si="25"/>
        <v>0</v>
      </c>
      <c r="G77" s="59"/>
      <c r="H77" s="67">
        <f t="shared" si="6"/>
        <v>0</v>
      </c>
      <c r="I77" s="71"/>
      <c r="J77" s="58"/>
      <c r="K77" s="53">
        <f t="shared" si="7"/>
        <v>0</v>
      </c>
      <c r="L77" s="72"/>
      <c r="M77" s="88"/>
      <c r="N77" s="59"/>
      <c r="O77" s="67">
        <f t="shared" si="23"/>
        <v>0</v>
      </c>
    </row>
    <row r="78" spans="1:15">
      <c r="A78" s="187" t="s">
        <v>70</v>
      </c>
      <c r="B78" s="95"/>
      <c r="C78" s="94"/>
      <c r="D78" s="53">
        <f t="shared" si="21"/>
        <v>0</v>
      </c>
      <c r="E78" s="94"/>
      <c r="F78" s="53">
        <f t="shared" si="22"/>
        <v>0</v>
      </c>
      <c r="G78" s="59"/>
      <c r="H78" s="67">
        <f t="shared" si="6"/>
        <v>0</v>
      </c>
      <c r="I78" s="71"/>
      <c r="J78" s="58"/>
      <c r="K78" s="53">
        <f t="shared" si="7"/>
        <v>0</v>
      </c>
      <c r="L78" s="72"/>
      <c r="M78" s="88"/>
      <c r="N78" s="59"/>
      <c r="O78" s="67">
        <f t="shared" si="23"/>
        <v>0</v>
      </c>
    </row>
    <row r="79" spans="1:15" s="28" customFormat="1">
      <c r="A79" s="188" t="s">
        <v>1</v>
      </c>
      <c r="B79" s="84">
        <f>B15+B42+B69</f>
        <v>0</v>
      </c>
      <c r="C79" s="55">
        <f>IF(B79=0,0,ROUND(D79/B79,0))</f>
        <v>0</v>
      </c>
      <c r="D79" s="55">
        <f>D15+D42+D69</f>
        <v>0</v>
      </c>
      <c r="E79" s="55">
        <f>IF(D79=0,0,ROUND(F79/D79,0))</f>
        <v>0</v>
      </c>
      <c r="F79" s="55">
        <f>F15+F42+F69</f>
        <v>0</v>
      </c>
      <c r="G79" s="56">
        <f>IF(H79=0,0,ROUND(F79/H79,1))</f>
        <v>0</v>
      </c>
      <c r="H79" s="77">
        <f>H15+H42+H69</f>
        <v>0</v>
      </c>
      <c r="I79" s="84">
        <f t="shared" ref="I79:N79" si="26">I15+I42+I69</f>
        <v>0</v>
      </c>
      <c r="J79" s="55">
        <f t="shared" si="26"/>
        <v>0</v>
      </c>
      <c r="K79" s="55">
        <f t="shared" si="26"/>
        <v>0</v>
      </c>
      <c r="L79" s="85">
        <f t="shared" si="26"/>
        <v>0</v>
      </c>
      <c r="M79" s="84">
        <f t="shared" si="26"/>
        <v>0</v>
      </c>
      <c r="N79" s="55">
        <f t="shared" si="26"/>
        <v>0</v>
      </c>
      <c r="O79" s="77">
        <f>O15+O42+O69</f>
        <v>0</v>
      </c>
    </row>
    <row r="80" spans="1:15" s="22" customFormat="1">
      <c r="A80" s="183" t="s">
        <v>81</v>
      </c>
      <c r="B80" s="66">
        <f t="shared" ref="B80:B106" si="27">SUMIF($A$16:$A$78,$A80,B$16:B$78)</f>
        <v>0</v>
      </c>
      <c r="C80" s="53"/>
      <c r="D80" s="53">
        <f t="shared" ref="D80:D106" si="28">SUMIF($A$16:$A$78,$A80,D$16:D$78)</f>
        <v>0</v>
      </c>
      <c r="E80" s="53"/>
      <c r="F80" s="53">
        <f t="shared" ref="F80:F106" si="29">SUMIF($A$16:$A$78,$A80,F$16:F$78)</f>
        <v>0</v>
      </c>
      <c r="G80" s="54">
        <f t="shared" ref="G80:G106" si="30">IF(H80=0,0,ROUND(F80/H80,1))</f>
        <v>0</v>
      </c>
      <c r="H80" s="67">
        <f>SUMIF($A$16:$A$78,$A80,H$16:H$78)</f>
        <v>0</v>
      </c>
      <c r="I80" s="66">
        <f t="shared" ref="I80:N95" si="31">SUMIF($A$16:$A$78,$A80,I$16:I$78)</f>
        <v>0</v>
      </c>
      <c r="J80" s="53">
        <f t="shared" si="31"/>
        <v>0</v>
      </c>
      <c r="K80" s="53">
        <f t="shared" si="31"/>
        <v>0</v>
      </c>
      <c r="L80" s="86">
        <f t="shared" si="31"/>
        <v>0</v>
      </c>
      <c r="M80" s="66">
        <f t="shared" si="31"/>
        <v>0</v>
      </c>
      <c r="N80" s="53">
        <f t="shared" si="31"/>
        <v>0</v>
      </c>
      <c r="O80" s="67">
        <f t="shared" ref="O80:O106" si="32">SUMIF($A$16:$A$78,$A80,O$16:O$78)</f>
        <v>0</v>
      </c>
    </row>
    <row r="81" spans="1:15" s="22" customFormat="1">
      <c r="A81" s="183" t="s">
        <v>85</v>
      </c>
      <c r="B81" s="66">
        <f t="shared" si="27"/>
        <v>0</v>
      </c>
      <c r="C81" s="53"/>
      <c r="D81" s="53">
        <f t="shared" si="28"/>
        <v>0</v>
      </c>
      <c r="E81" s="53"/>
      <c r="F81" s="53">
        <f t="shared" si="29"/>
        <v>0</v>
      </c>
      <c r="G81" s="54">
        <f t="shared" si="30"/>
        <v>0</v>
      </c>
      <c r="H81" s="67">
        <f t="shared" ref="H81:N106" si="33">SUMIF($A$16:$A$78,$A81,H$16:H$78)</f>
        <v>0</v>
      </c>
      <c r="I81" s="66">
        <f t="shared" si="31"/>
        <v>0</v>
      </c>
      <c r="J81" s="53">
        <f t="shared" si="31"/>
        <v>0</v>
      </c>
      <c r="K81" s="53">
        <f t="shared" si="31"/>
        <v>0</v>
      </c>
      <c r="L81" s="86">
        <f t="shared" si="31"/>
        <v>0</v>
      </c>
      <c r="M81" s="66">
        <f t="shared" si="31"/>
        <v>0</v>
      </c>
      <c r="N81" s="53">
        <f t="shared" si="31"/>
        <v>0</v>
      </c>
      <c r="O81" s="67">
        <f t="shared" si="32"/>
        <v>0</v>
      </c>
    </row>
    <row r="82" spans="1:15" s="22" customFormat="1">
      <c r="A82" s="183" t="s">
        <v>40</v>
      </c>
      <c r="B82" s="66">
        <f t="shared" si="27"/>
        <v>0</v>
      </c>
      <c r="C82" s="53"/>
      <c r="D82" s="53">
        <f t="shared" si="28"/>
        <v>0</v>
      </c>
      <c r="E82" s="53"/>
      <c r="F82" s="53">
        <f t="shared" si="29"/>
        <v>0</v>
      </c>
      <c r="G82" s="54">
        <f t="shared" si="30"/>
        <v>0</v>
      </c>
      <c r="H82" s="67">
        <f t="shared" si="33"/>
        <v>0</v>
      </c>
      <c r="I82" s="66">
        <f t="shared" si="31"/>
        <v>0</v>
      </c>
      <c r="J82" s="53">
        <f t="shared" si="31"/>
        <v>0</v>
      </c>
      <c r="K82" s="53">
        <f t="shared" si="31"/>
        <v>0</v>
      </c>
      <c r="L82" s="86">
        <f t="shared" si="31"/>
        <v>0</v>
      </c>
      <c r="M82" s="66">
        <f t="shared" si="31"/>
        <v>0</v>
      </c>
      <c r="N82" s="53">
        <f t="shared" si="31"/>
        <v>0</v>
      </c>
      <c r="O82" s="67">
        <f t="shared" si="32"/>
        <v>0</v>
      </c>
    </row>
    <row r="83" spans="1:15" s="22" customFormat="1">
      <c r="A83" s="183" t="s">
        <v>35</v>
      </c>
      <c r="B83" s="66">
        <f t="shared" si="27"/>
        <v>0</v>
      </c>
      <c r="C83" s="53"/>
      <c r="D83" s="53">
        <f t="shared" si="28"/>
        <v>0</v>
      </c>
      <c r="E83" s="53"/>
      <c r="F83" s="53">
        <f t="shared" si="29"/>
        <v>0</v>
      </c>
      <c r="G83" s="54">
        <f t="shared" si="30"/>
        <v>0</v>
      </c>
      <c r="H83" s="67">
        <f t="shared" si="33"/>
        <v>0</v>
      </c>
      <c r="I83" s="66">
        <f t="shared" si="31"/>
        <v>0</v>
      </c>
      <c r="J83" s="53">
        <f t="shared" si="31"/>
        <v>0</v>
      </c>
      <c r="K83" s="53">
        <f t="shared" si="31"/>
        <v>0</v>
      </c>
      <c r="L83" s="86">
        <f t="shared" si="31"/>
        <v>0</v>
      </c>
      <c r="M83" s="66">
        <f t="shared" si="31"/>
        <v>0</v>
      </c>
      <c r="N83" s="53">
        <f t="shared" si="31"/>
        <v>0</v>
      </c>
      <c r="O83" s="67">
        <f t="shared" si="32"/>
        <v>0</v>
      </c>
    </row>
    <row r="84" spans="1:15" s="22" customFormat="1">
      <c r="A84" s="183" t="s">
        <v>39</v>
      </c>
      <c r="B84" s="66">
        <f t="shared" si="27"/>
        <v>0</v>
      </c>
      <c r="C84" s="53"/>
      <c r="D84" s="53">
        <f t="shared" si="28"/>
        <v>0</v>
      </c>
      <c r="E84" s="53"/>
      <c r="F84" s="53">
        <f t="shared" si="29"/>
        <v>0</v>
      </c>
      <c r="G84" s="54">
        <f t="shared" si="30"/>
        <v>0</v>
      </c>
      <c r="H84" s="67">
        <f t="shared" si="33"/>
        <v>0</v>
      </c>
      <c r="I84" s="66">
        <f t="shared" si="31"/>
        <v>0</v>
      </c>
      <c r="J84" s="53">
        <f t="shared" si="31"/>
        <v>0</v>
      </c>
      <c r="K84" s="53">
        <f t="shared" si="31"/>
        <v>0</v>
      </c>
      <c r="L84" s="86">
        <f t="shared" si="31"/>
        <v>0</v>
      </c>
      <c r="M84" s="66">
        <f t="shared" si="31"/>
        <v>0</v>
      </c>
      <c r="N84" s="53">
        <f t="shared" si="31"/>
        <v>0</v>
      </c>
      <c r="O84" s="67">
        <f t="shared" si="32"/>
        <v>0</v>
      </c>
    </row>
    <row r="85" spans="1:15" s="22" customFormat="1">
      <c r="A85" s="183" t="s">
        <v>72</v>
      </c>
      <c r="B85" s="66">
        <f t="shared" si="27"/>
        <v>0</v>
      </c>
      <c r="C85" s="53"/>
      <c r="D85" s="53">
        <f t="shared" si="28"/>
        <v>0</v>
      </c>
      <c r="E85" s="53"/>
      <c r="F85" s="53">
        <f t="shared" si="29"/>
        <v>0</v>
      </c>
      <c r="G85" s="54">
        <f t="shared" si="30"/>
        <v>0</v>
      </c>
      <c r="H85" s="67">
        <f t="shared" si="33"/>
        <v>0</v>
      </c>
      <c r="I85" s="66">
        <f t="shared" si="31"/>
        <v>0</v>
      </c>
      <c r="J85" s="53">
        <f t="shared" si="31"/>
        <v>0</v>
      </c>
      <c r="K85" s="53">
        <f t="shared" si="31"/>
        <v>0</v>
      </c>
      <c r="L85" s="86">
        <f t="shared" si="31"/>
        <v>0</v>
      </c>
      <c r="M85" s="66">
        <f t="shared" si="31"/>
        <v>0</v>
      </c>
      <c r="N85" s="53">
        <f t="shared" si="31"/>
        <v>0</v>
      </c>
      <c r="O85" s="67">
        <f t="shared" si="32"/>
        <v>0</v>
      </c>
    </row>
    <row r="86" spans="1:15" s="22" customFormat="1">
      <c r="A86" s="183" t="s">
        <v>58</v>
      </c>
      <c r="B86" s="66">
        <f t="shared" si="27"/>
        <v>0</v>
      </c>
      <c r="C86" s="53"/>
      <c r="D86" s="53">
        <f t="shared" si="28"/>
        <v>0</v>
      </c>
      <c r="E86" s="53"/>
      <c r="F86" s="53">
        <f t="shared" si="29"/>
        <v>0</v>
      </c>
      <c r="G86" s="54">
        <f t="shared" si="30"/>
        <v>0</v>
      </c>
      <c r="H86" s="67">
        <f t="shared" si="33"/>
        <v>0</v>
      </c>
      <c r="I86" s="66">
        <f t="shared" si="31"/>
        <v>0</v>
      </c>
      <c r="J86" s="53">
        <f t="shared" si="31"/>
        <v>0</v>
      </c>
      <c r="K86" s="53">
        <f t="shared" si="31"/>
        <v>0</v>
      </c>
      <c r="L86" s="86">
        <f t="shared" si="31"/>
        <v>0</v>
      </c>
      <c r="M86" s="66">
        <f t="shared" si="31"/>
        <v>0</v>
      </c>
      <c r="N86" s="53">
        <f t="shared" si="31"/>
        <v>0</v>
      </c>
      <c r="O86" s="67">
        <f t="shared" si="32"/>
        <v>0</v>
      </c>
    </row>
    <row r="87" spans="1:15" s="22" customFormat="1">
      <c r="A87" s="183" t="s">
        <v>59</v>
      </c>
      <c r="B87" s="66">
        <f t="shared" si="27"/>
        <v>0</v>
      </c>
      <c r="C87" s="53"/>
      <c r="D87" s="53">
        <f t="shared" si="28"/>
        <v>0</v>
      </c>
      <c r="E87" s="53"/>
      <c r="F87" s="53">
        <f t="shared" si="29"/>
        <v>0</v>
      </c>
      <c r="G87" s="54">
        <f t="shared" si="30"/>
        <v>0</v>
      </c>
      <c r="H87" s="67">
        <f t="shared" si="33"/>
        <v>0</v>
      </c>
      <c r="I87" s="66">
        <f t="shared" si="31"/>
        <v>0</v>
      </c>
      <c r="J87" s="53">
        <f t="shared" si="31"/>
        <v>0</v>
      </c>
      <c r="K87" s="53">
        <f t="shared" si="31"/>
        <v>0</v>
      </c>
      <c r="L87" s="86">
        <f t="shared" si="31"/>
        <v>0</v>
      </c>
      <c r="M87" s="66">
        <f t="shared" si="31"/>
        <v>0</v>
      </c>
      <c r="N87" s="53">
        <f t="shared" si="31"/>
        <v>0</v>
      </c>
      <c r="O87" s="67">
        <f t="shared" si="32"/>
        <v>0</v>
      </c>
    </row>
    <row r="88" spans="1:15" s="22" customFormat="1">
      <c r="A88" s="183" t="s">
        <v>33</v>
      </c>
      <c r="B88" s="66">
        <f t="shared" si="27"/>
        <v>0</v>
      </c>
      <c r="C88" s="53"/>
      <c r="D88" s="53">
        <f t="shared" si="28"/>
        <v>0</v>
      </c>
      <c r="E88" s="53"/>
      <c r="F88" s="53">
        <f t="shared" si="29"/>
        <v>0</v>
      </c>
      <c r="G88" s="54">
        <f t="shared" si="30"/>
        <v>0</v>
      </c>
      <c r="H88" s="67">
        <f t="shared" si="33"/>
        <v>0</v>
      </c>
      <c r="I88" s="66">
        <f t="shared" si="31"/>
        <v>0</v>
      </c>
      <c r="J88" s="53">
        <f t="shared" si="31"/>
        <v>0</v>
      </c>
      <c r="K88" s="53">
        <f t="shared" si="31"/>
        <v>0</v>
      </c>
      <c r="L88" s="86">
        <f t="shared" si="31"/>
        <v>0</v>
      </c>
      <c r="M88" s="66">
        <f t="shared" si="31"/>
        <v>0</v>
      </c>
      <c r="N88" s="53">
        <f t="shared" si="31"/>
        <v>0</v>
      </c>
      <c r="O88" s="67">
        <f t="shared" si="32"/>
        <v>0</v>
      </c>
    </row>
    <row r="89" spans="1:15" s="22" customFormat="1">
      <c r="A89" s="183" t="s">
        <v>62</v>
      </c>
      <c r="B89" s="66">
        <f t="shared" si="27"/>
        <v>0</v>
      </c>
      <c r="C89" s="53"/>
      <c r="D89" s="53">
        <f t="shared" si="28"/>
        <v>0</v>
      </c>
      <c r="E89" s="53"/>
      <c r="F89" s="53">
        <f t="shared" si="29"/>
        <v>0</v>
      </c>
      <c r="G89" s="54">
        <f t="shared" si="30"/>
        <v>0</v>
      </c>
      <c r="H89" s="67">
        <f t="shared" si="33"/>
        <v>0</v>
      </c>
      <c r="I89" s="66">
        <f t="shared" si="31"/>
        <v>0</v>
      </c>
      <c r="J89" s="53">
        <f t="shared" si="31"/>
        <v>0</v>
      </c>
      <c r="K89" s="53">
        <f t="shared" si="31"/>
        <v>0</v>
      </c>
      <c r="L89" s="86">
        <f t="shared" si="31"/>
        <v>0</v>
      </c>
      <c r="M89" s="66">
        <f t="shared" si="31"/>
        <v>0</v>
      </c>
      <c r="N89" s="53">
        <f t="shared" si="31"/>
        <v>0</v>
      </c>
      <c r="O89" s="67">
        <f t="shared" si="32"/>
        <v>0</v>
      </c>
    </row>
    <row r="90" spans="1:15" s="22" customFormat="1">
      <c r="A90" s="183" t="s">
        <v>57</v>
      </c>
      <c r="B90" s="66">
        <f t="shared" si="27"/>
        <v>0</v>
      </c>
      <c r="C90" s="53"/>
      <c r="D90" s="53">
        <f t="shared" si="28"/>
        <v>0</v>
      </c>
      <c r="E90" s="53"/>
      <c r="F90" s="53">
        <f t="shared" si="29"/>
        <v>0</v>
      </c>
      <c r="G90" s="54">
        <f t="shared" si="30"/>
        <v>0</v>
      </c>
      <c r="H90" s="67">
        <f t="shared" si="33"/>
        <v>0</v>
      </c>
      <c r="I90" s="66">
        <f t="shared" si="31"/>
        <v>0</v>
      </c>
      <c r="J90" s="53">
        <f t="shared" si="31"/>
        <v>0</v>
      </c>
      <c r="K90" s="53">
        <f t="shared" si="31"/>
        <v>0</v>
      </c>
      <c r="L90" s="86">
        <f t="shared" si="31"/>
        <v>0</v>
      </c>
      <c r="M90" s="66">
        <f t="shared" si="31"/>
        <v>0</v>
      </c>
      <c r="N90" s="53">
        <f t="shared" si="31"/>
        <v>0</v>
      </c>
      <c r="O90" s="67">
        <f t="shared" si="32"/>
        <v>0</v>
      </c>
    </row>
    <row r="91" spans="1:15" s="22" customFormat="1">
      <c r="A91" s="183" t="s">
        <v>47</v>
      </c>
      <c r="B91" s="66">
        <f t="shared" si="27"/>
        <v>0</v>
      </c>
      <c r="C91" s="53"/>
      <c r="D91" s="53">
        <f t="shared" si="28"/>
        <v>0</v>
      </c>
      <c r="E91" s="53"/>
      <c r="F91" s="53">
        <f t="shared" si="29"/>
        <v>0</v>
      </c>
      <c r="G91" s="54">
        <f t="shared" si="30"/>
        <v>0</v>
      </c>
      <c r="H91" s="67">
        <f t="shared" si="33"/>
        <v>0</v>
      </c>
      <c r="I91" s="66">
        <f t="shared" si="31"/>
        <v>0</v>
      </c>
      <c r="J91" s="53">
        <f t="shared" si="31"/>
        <v>0</v>
      </c>
      <c r="K91" s="53">
        <f t="shared" si="31"/>
        <v>0</v>
      </c>
      <c r="L91" s="86">
        <f t="shared" si="31"/>
        <v>0</v>
      </c>
      <c r="M91" s="66">
        <f t="shared" si="31"/>
        <v>0</v>
      </c>
      <c r="N91" s="53">
        <f t="shared" si="31"/>
        <v>0</v>
      </c>
      <c r="O91" s="67">
        <f t="shared" si="32"/>
        <v>0</v>
      </c>
    </row>
    <row r="92" spans="1:15" s="22" customFormat="1">
      <c r="A92" s="183" t="s">
        <v>38</v>
      </c>
      <c r="B92" s="66">
        <f t="shared" si="27"/>
        <v>0</v>
      </c>
      <c r="C92" s="53"/>
      <c r="D92" s="53">
        <f t="shared" si="28"/>
        <v>0</v>
      </c>
      <c r="E92" s="53"/>
      <c r="F92" s="53">
        <f t="shared" si="29"/>
        <v>0</v>
      </c>
      <c r="G92" s="54">
        <f t="shared" si="30"/>
        <v>0</v>
      </c>
      <c r="H92" s="67">
        <f t="shared" si="33"/>
        <v>0</v>
      </c>
      <c r="I92" s="66">
        <f t="shared" si="31"/>
        <v>0</v>
      </c>
      <c r="J92" s="53">
        <f t="shared" si="31"/>
        <v>0</v>
      </c>
      <c r="K92" s="53">
        <f t="shared" si="31"/>
        <v>0</v>
      </c>
      <c r="L92" s="86">
        <f t="shared" si="31"/>
        <v>0</v>
      </c>
      <c r="M92" s="66">
        <f t="shared" si="31"/>
        <v>0</v>
      </c>
      <c r="N92" s="53">
        <f t="shared" si="31"/>
        <v>0</v>
      </c>
      <c r="O92" s="67">
        <f t="shared" si="32"/>
        <v>0</v>
      </c>
    </row>
    <row r="93" spans="1:15" s="22" customFormat="1">
      <c r="A93" s="183" t="s">
        <v>80</v>
      </c>
      <c r="B93" s="66">
        <f t="shared" si="27"/>
        <v>0</v>
      </c>
      <c r="C93" s="53"/>
      <c r="D93" s="53">
        <f t="shared" si="28"/>
        <v>0</v>
      </c>
      <c r="E93" s="53"/>
      <c r="F93" s="53">
        <f t="shared" si="29"/>
        <v>0</v>
      </c>
      <c r="G93" s="54">
        <f t="shared" si="30"/>
        <v>0</v>
      </c>
      <c r="H93" s="67">
        <f t="shared" si="33"/>
        <v>0</v>
      </c>
      <c r="I93" s="66">
        <f t="shared" si="31"/>
        <v>0</v>
      </c>
      <c r="J93" s="53">
        <f t="shared" si="31"/>
        <v>0</v>
      </c>
      <c r="K93" s="53">
        <f t="shared" si="31"/>
        <v>0</v>
      </c>
      <c r="L93" s="86">
        <f t="shared" si="31"/>
        <v>0</v>
      </c>
      <c r="M93" s="66">
        <f t="shared" si="31"/>
        <v>0</v>
      </c>
      <c r="N93" s="53">
        <f t="shared" si="31"/>
        <v>0</v>
      </c>
      <c r="O93" s="67">
        <f t="shared" si="32"/>
        <v>0</v>
      </c>
    </row>
    <row r="94" spans="1:15" s="22" customFormat="1">
      <c r="A94" s="183" t="s">
        <v>55</v>
      </c>
      <c r="B94" s="66">
        <f t="shared" si="27"/>
        <v>0</v>
      </c>
      <c r="C94" s="53"/>
      <c r="D94" s="53">
        <f t="shared" si="28"/>
        <v>0</v>
      </c>
      <c r="E94" s="53"/>
      <c r="F94" s="53">
        <f t="shared" si="29"/>
        <v>0</v>
      </c>
      <c r="G94" s="54">
        <f t="shared" si="30"/>
        <v>0</v>
      </c>
      <c r="H94" s="67">
        <f t="shared" si="33"/>
        <v>0</v>
      </c>
      <c r="I94" s="66">
        <f t="shared" si="31"/>
        <v>0</v>
      </c>
      <c r="J94" s="53">
        <f t="shared" si="31"/>
        <v>0</v>
      </c>
      <c r="K94" s="53">
        <f t="shared" si="31"/>
        <v>0</v>
      </c>
      <c r="L94" s="86">
        <f t="shared" si="31"/>
        <v>0</v>
      </c>
      <c r="M94" s="66">
        <f t="shared" si="31"/>
        <v>0</v>
      </c>
      <c r="N94" s="53">
        <f t="shared" si="31"/>
        <v>0</v>
      </c>
      <c r="O94" s="67">
        <f t="shared" si="32"/>
        <v>0</v>
      </c>
    </row>
    <row r="95" spans="1:15" s="22" customFormat="1">
      <c r="A95" s="183" t="s">
        <v>56</v>
      </c>
      <c r="B95" s="66">
        <f t="shared" si="27"/>
        <v>0</v>
      </c>
      <c r="C95" s="53"/>
      <c r="D95" s="53">
        <f t="shared" si="28"/>
        <v>0</v>
      </c>
      <c r="E95" s="53"/>
      <c r="F95" s="53">
        <f t="shared" si="29"/>
        <v>0</v>
      </c>
      <c r="G95" s="54">
        <f t="shared" si="30"/>
        <v>0</v>
      </c>
      <c r="H95" s="67">
        <f t="shared" si="33"/>
        <v>0</v>
      </c>
      <c r="I95" s="66">
        <f t="shared" si="31"/>
        <v>0</v>
      </c>
      <c r="J95" s="53">
        <f t="shared" si="31"/>
        <v>0</v>
      </c>
      <c r="K95" s="53">
        <f t="shared" si="31"/>
        <v>0</v>
      </c>
      <c r="L95" s="86">
        <f t="shared" si="31"/>
        <v>0</v>
      </c>
      <c r="M95" s="66">
        <f t="shared" si="31"/>
        <v>0</v>
      </c>
      <c r="N95" s="53">
        <f t="shared" si="31"/>
        <v>0</v>
      </c>
      <c r="O95" s="67">
        <f t="shared" si="32"/>
        <v>0</v>
      </c>
    </row>
    <row r="96" spans="1:15" s="22" customFormat="1">
      <c r="A96" s="183" t="s">
        <v>41</v>
      </c>
      <c r="B96" s="66">
        <f t="shared" si="27"/>
        <v>0</v>
      </c>
      <c r="C96" s="53"/>
      <c r="D96" s="53">
        <f t="shared" si="28"/>
        <v>0</v>
      </c>
      <c r="E96" s="53"/>
      <c r="F96" s="53">
        <f t="shared" si="29"/>
        <v>0</v>
      </c>
      <c r="G96" s="54">
        <f t="shared" si="30"/>
        <v>0</v>
      </c>
      <c r="H96" s="67">
        <f t="shared" si="33"/>
        <v>0</v>
      </c>
      <c r="I96" s="66">
        <f t="shared" si="33"/>
        <v>0</v>
      </c>
      <c r="J96" s="53">
        <f t="shared" si="33"/>
        <v>0</v>
      </c>
      <c r="K96" s="53">
        <f t="shared" si="33"/>
        <v>0</v>
      </c>
      <c r="L96" s="86">
        <f t="shared" si="33"/>
        <v>0</v>
      </c>
      <c r="M96" s="66">
        <f t="shared" si="33"/>
        <v>0</v>
      </c>
      <c r="N96" s="53">
        <f t="shared" si="33"/>
        <v>0</v>
      </c>
      <c r="O96" s="67">
        <f t="shared" si="32"/>
        <v>0</v>
      </c>
    </row>
    <row r="97" spans="1:15" s="22" customFormat="1">
      <c r="A97" s="183" t="s">
        <v>36</v>
      </c>
      <c r="B97" s="66">
        <f t="shared" si="27"/>
        <v>0</v>
      </c>
      <c r="C97" s="53"/>
      <c r="D97" s="53">
        <f t="shared" si="28"/>
        <v>0</v>
      </c>
      <c r="E97" s="53"/>
      <c r="F97" s="53">
        <f t="shared" si="29"/>
        <v>0</v>
      </c>
      <c r="G97" s="54">
        <f t="shared" si="30"/>
        <v>0</v>
      </c>
      <c r="H97" s="67">
        <f t="shared" si="33"/>
        <v>0</v>
      </c>
      <c r="I97" s="66">
        <f t="shared" si="33"/>
        <v>0</v>
      </c>
      <c r="J97" s="53">
        <f t="shared" si="33"/>
        <v>0</v>
      </c>
      <c r="K97" s="53">
        <f t="shared" si="33"/>
        <v>0</v>
      </c>
      <c r="L97" s="86">
        <f t="shared" si="33"/>
        <v>0</v>
      </c>
      <c r="M97" s="66">
        <f t="shared" si="33"/>
        <v>0</v>
      </c>
      <c r="N97" s="53">
        <f t="shared" si="33"/>
        <v>0</v>
      </c>
      <c r="O97" s="67">
        <f t="shared" si="32"/>
        <v>0</v>
      </c>
    </row>
    <row r="98" spans="1:15" s="22" customFormat="1">
      <c r="A98" s="183" t="s">
        <v>34</v>
      </c>
      <c r="B98" s="66">
        <f t="shared" si="27"/>
        <v>0</v>
      </c>
      <c r="C98" s="53"/>
      <c r="D98" s="53">
        <f t="shared" si="28"/>
        <v>0</v>
      </c>
      <c r="E98" s="53"/>
      <c r="F98" s="53">
        <f t="shared" si="29"/>
        <v>0</v>
      </c>
      <c r="G98" s="54">
        <f t="shared" si="30"/>
        <v>0</v>
      </c>
      <c r="H98" s="67">
        <f t="shared" si="33"/>
        <v>0</v>
      </c>
      <c r="I98" s="66">
        <f t="shared" si="33"/>
        <v>0</v>
      </c>
      <c r="J98" s="53">
        <f t="shared" si="33"/>
        <v>0</v>
      </c>
      <c r="K98" s="53">
        <f t="shared" si="33"/>
        <v>0</v>
      </c>
      <c r="L98" s="86">
        <f t="shared" si="33"/>
        <v>0</v>
      </c>
      <c r="M98" s="66">
        <f t="shared" si="33"/>
        <v>0</v>
      </c>
      <c r="N98" s="53">
        <f t="shared" si="33"/>
        <v>0</v>
      </c>
      <c r="O98" s="67">
        <f t="shared" si="32"/>
        <v>0</v>
      </c>
    </row>
    <row r="99" spans="1:15" s="22" customFormat="1">
      <c r="A99" s="183" t="s">
        <v>82</v>
      </c>
      <c r="B99" s="66">
        <f t="shared" si="27"/>
        <v>0</v>
      </c>
      <c r="C99" s="53"/>
      <c r="D99" s="53">
        <f t="shared" si="28"/>
        <v>0</v>
      </c>
      <c r="E99" s="53"/>
      <c r="F99" s="53">
        <f t="shared" si="29"/>
        <v>0</v>
      </c>
      <c r="G99" s="54">
        <f t="shared" si="30"/>
        <v>0</v>
      </c>
      <c r="H99" s="67">
        <f t="shared" si="33"/>
        <v>0</v>
      </c>
      <c r="I99" s="66">
        <f t="shared" si="33"/>
        <v>0</v>
      </c>
      <c r="J99" s="53">
        <f t="shared" si="33"/>
        <v>0</v>
      </c>
      <c r="K99" s="53">
        <f t="shared" si="33"/>
        <v>0</v>
      </c>
      <c r="L99" s="86">
        <f t="shared" si="33"/>
        <v>0</v>
      </c>
      <c r="M99" s="66">
        <f t="shared" si="33"/>
        <v>0</v>
      </c>
      <c r="N99" s="53">
        <f t="shared" si="33"/>
        <v>0</v>
      </c>
      <c r="O99" s="67">
        <f t="shared" si="32"/>
        <v>0</v>
      </c>
    </row>
    <row r="100" spans="1:15" s="22" customFormat="1">
      <c r="A100" s="183" t="s">
        <v>42</v>
      </c>
      <c r="B100" s="66">
        <f t="shared" si="27"/>
        <v>0</v>
      </c>
      <c r="C100" s="53"/>
      <c r="D100" s="53">
        <f t="shared" si="28"/>
        <v>0</v>
      </c>
      <c r="E100" s="53"/>
      <c r="F100" s="53">
        <f t="shared" si="29"/>
        <v>0</v>
      </c>
      <c r="G100" s="54">
        <f t="shared" si="30"/>
        <v>0</v>
      </c>
      <c r="H100" s="67">
        <f t="shared" si="33"/>
        <v>0</v>
      </c>
      <c r="I100" s="66">
        <f t="shared" si="33"/>
        <v>0</v>
      </c>
      <c r="J100" s="53">
        <f t="shared" si="33"/>
        <v>0</v>
      </c>
      <c r="K100" s="53">
        <f t="shared" si="33"/>
        <v>0</v>
      </c>
      <c r="L100" s="86">
        <f t="shared" si="33"/>
        <v>0</v>
      </c>
      <c r="M100" s="66">
        <f t="shared" si="33"/>
        <v>0</v>
      </c>
      <c r="N100" s="53">
        <f t="shared" si="33"/>
        <v>0</v>
      </c>
      <c r="O100" s="67">
        <f t="shared" si="32"/>
        <v>0</v>
      </c>
    </row>
    <row r="101" spans="1:15" s="22" customFormat="1">
      <c r="A101" s="183" t="s">
        <v>83</v>
      </c>
      <c r="B101" s="66">
        <f t="shared" si="27"/>
        <v>0</v>
      </c>
      <c r="C101" s="53"/>
      <c r="D101" s="53">
        <f t="shared" si="28"/>
        <v>0</v>
      </c>
      <c r="E101" s="53"/>
      <c r="F101" s="53">
        <f t="shared" si="29"/>
        <v>0</v>
      </c>
      <c r="G101" s="54">
        <f t="shared" si="30"/>
        <v>0</v>
      </c>
      <c r="H101" s="67">
        <f t="shared" si="33"/>
        <v>0</v>
      </c>
      <c r="I101" s="66">
        <f t="shared" si="33"/>
        <v>0</v>
      </c>
      <c r="J101" s="53">
        <f t="shared" si="33"/>
        <v>0</v>
      </c>
      <c r="K101" s="53">
        <f t="shared" si="33"/>
        <v>0</v>
      </c>
      <c r="L101" s="86">
        <f t="shared" si="33"/>
        <v>0</v>
      </c>
      <c r="M101" s="66">
        <f t="shared" si="33"/>
        <v>0</v>
      </c>
      <c r="N101" s="53">
        <f t="shared" si="33"/>
        <v>0</v>
      </c>
      <c r="O101" s="67">
        <f t="shared" si="32"/>
        <v>0</v>
      </c>
    </row>
    <row r="102" spans="1:15" s="22" customFormat="1">
      <c r="A102" s="183" t="s">
        <v>46</v>
      </c>
      <c r="B102" s="66">
        <f t="shared" si="27"/>
        <v>0</v>
      </c>
      <c r="C102" s="53"/>
      <c r="D102" s="53">
        <f t="shared" si="28"/>
        <v>0</v>
      </c>
      <c r="E102" s="53"/>
      <c r="F102" s="53">
        <f t="shared" si="29"/>
        <v>0</v>
      </c>
      <c r="G102" s="54">
        <f t="shared" si="30"/>
        <v>0</v>
      </c>
      <c r="H102" s="67">
        <f t="shared" si="33"/>
        <v>0</v>
      </c>
      <c r="I102" s="66">
        <f t="shared" si="33"/>
        <v>0</v>
      </c>
      <c r="J102" s="53">
        <f t="shared" si="33"/>
        <v>0</v>
      </c>
      <c r="K102" s="53">
        <f t="shared" si="33"/>
        <v>0</v>
      </c>
      <c r="L102" s="86">
        <f t="shared" si="33"/>
        <v>0</v>
      </c>
      <c r="M102" s="66">
        <f t="shared" si="33"/>
        <v>0</v>
      </c>
      <c r="N102" s="53">
        <f t="shared" si="33"/>
        <v>0</v>
      </c>
      <c r="O102" s="67">
        <f t="shared" si="32"/>
        <v>0</v>
      </c>
    </row>
    <row r="103" spans="1:15" s="22" customFormat="1">
      <c r="A103" s="183" t="s">
        <v>84</v>
      </c>
      <c r="B103" s="66">
        <f t="shared" si="27"/>
        <v>0</v>
      </c>
      <c r="C103" s="53"/>
      <c r="D103" s="53">
        <f t="shared" si="28"/>
        <v>0</v>
      </c>
      <c r="E103" s="53"/>
      <c r="F103" s="53">
        <f t="shared" si="29"/>
        <v>0</v>
      </c>
      <c r="G103" s="54">
        <f t="shared" si="30"/>
        <v>0</v>
      </c>
      <c r="H103" s="67">
        <f t="shared" si="33"/>
        <v>0</v>
      </c>
      <c r="I103" s="66">
        <f t="shared" si="33"/>
        <v>0</v>
      </c>
      <c r="J103" s="53">
        <f t="shared" si="33"/>
        <v>0</v>
      </c>
      <c r="K103" s="53">
        <f t="shared" si="33"/>
        <v>0</v>
      </c>
      <c r="L103" s="86">
        <f t="shared" si="33"/>
        <v>0</v>
      </c>
      <c r="M103" s="66">
        <f t="shared" si="33"/>
        <v>0</v>
      </c>
      <c r="N103" s="53">
        <f t="shared" si="33"/>
        <v>0</v>
      </c>
      <c r="O103" s="67">
        <f t="shared" si="32"/>
        <v>0</v>
      </c>
    </row>
    <row r="104" spans="1:15" s="22" customFormat="1">
      <c r="A104" s="183" t="s">
        <v>79</v>
      </c>
      <c r="B104" s="66">
        <f t="shared" si="27"/>
        <v>0</v>
      </c>
      <c r="C104" s="53"/>
      <c r="D104" s="53">
        <f t="shared" si="28"/>
        <v>0</v>
      </c>
      <c r="E104" s="53"/>
      <c r="F104" s="53">
        <f t="shared" si="29"/>
        <v>0</v>
      </c>
      <c r="G104" s="54">
        <f t="shared" si="30"/>
        <v>0</v>
      </c>
      <c r="H104" s="67">
        <f t="shared" si="33"/>
        <v>0</v>
      </c>
      <c r="I104" s="66">
        <f t="shared" si="33"/>
        <v>0</v>
      </c>
      <c r="J104" s="53">
        <f t="shared" si="33"/>
        <v>0</v>
      </c>
      <c r="K104" s="53">
        <f t="shared" si="33"/>
        <v>0</v>
      </c>
      <c r="L104" s="86">
        <f t="shared" si="33"/>
        <v>0</v>
      </c>
      <c r="M104" s="66">
        <f t="shared" si="33"/>
        <v>0</v>
      </c>
      <c r="N104" s="53">
        <f t="shared" si="33"/>
        <v>0</v>
      </c>
      <c r="O104" s="67">
        <f t="shared" si="32"/>
        <v>0</v>
      </c>
    </row>
    <row r="105" spans="1:15" s="22" customFormat="1">
      <c r="A105" s="183" t="s">
        <v>37</v>
      </c>
      <c r="B105" s="66">
        <f t="shared" si="27"/>
        <v>0</v>
      </c>
      <c r="C105" s="53"/>
      <c r="D105" s="53">
        <f t="shared" si="28"/>
        <v>0</v>
      </c>
      <c r="E105" s="53"/>
      <c r="F105" s="53">
        <f t="shared" si="29"/>
        <v>0</v>
      </c>
      <c r="G105" s="54">
        <f t="shared" si="30"/>
        <v>0</v>
      </c>
      <c r="H105" s="67">
        <f t="shared" si="33"/>
        <v>0</v>
      </c>
      <c r="I105" s="66">
        <f t="shared" si="33"/>
        <v>0</v>
      </c>
      <c r="J105" s="53">
        <f t="shared" si="33"/>
        <v>0</v>
      </c>
      <c r="K105" s="53">
        <f t="shared" si="33"/>
        <v>0</v>
      </c>
      <c r="L105" s="86">
        <f t="shared" si="33"/>
        <v>0</v>
      </c>
      <c r="M105" s="66">
        <f t="shared" si="33"/>
        <v>0</v>
      </c>
      <c r="N105" s="53">
        <f t="shared" si="33"/>
        <v>0</v>
      </c>
      <c r="O105" s="67">
        <f t="shared" si="32"/>
        <v>0</v>
      </c>
    </row>
    <row r="106" spans="1:15" s="22" customFormat="1" ht="13.5" thickBot="1">
      <c r="A106" s="189" t="s">
        <v>70</v>
      </c>
      <c r="B106" s="81">
        <f t="shared" si="27"/>
        <v>0</v>
      </c>
      <c r="C106" s="78"/>
      <c r="D106" s="78">
        <f t="shared" si="28"/>
        <v>0</v>
      </c>
      <c r="E106" s="78"/>
      <c r="F106" s="78">
        <f t="shared" si="29"/>
        <v>0</v>
      </c>
      <c r="G106" s="82">
        <f t="shared" si="30"/>
        <v>0</v>
      </c>
      <c r="H106" s="79">
        <f t="shared" si="33"/>
        <v>0</v>
      </c>
      <c r="I106" s="81">
        <f t="shared" si="33"/>
        <v>0</v>
      </c>
      <c r="J106" s="78">
        <f t="shared" si="33"/>
        <v>0</v>
      </c>
      <c r="K106" s="78">
        <f t="shared" si="33"/>
        <v>0</v>
      </c>
      <c r="L106" s="87">
        <f t="shared" si="33"/>
        <v>0</v>
      </c>
      <c r="M106" s="81">
        <f t="shared" si="33"/>
        <v>0</v>
      </c>
      <c r="N106" s="78">
        <f t="shared" si="33"/>
        <v>0</v>
      </c>
      <c r="O106" s="79">
        <f t="shared" si="32"/>
        <v>0</v>
      </c>
    </row>
    <row r="107" spans="1:15">
      <c r="A107" s="34" t="s">
        <v>1878</v>
      </c>
    </row>
    <row r="108" spans="1:15">
      <c r="A108" s="34" t="s">
        <v>1865</v>
      </c>
    </row>
    <row r="111" spans="1:15" s="7" customFormat="1" ht="15.75">
      <c r="A111" s="7" t="s">
        <v>20</v>
      </c>
      <c r="B111" s="92"/>
      <c r="C111" s="92"/>
      <c r="E111" s="92"/>
      <c r="F111" s="92"/>
      <c r="I111" s="35"/>
      <c r="J111" s="35"/>
      <c r="K111" s="35"/>
      <c r="L111" s="35"/>
      <c r="M111" s="35"/>
      <c r="N111" s="35"/>
    </row>
    <row r="112" spans="1:15" s="8" customFormat="1" ht="12.75" customHeight="1">
      <c r="B112" s="13" t="s">
        <v>5</v>
      </c>
      <c r="C112" s="12"/>
      <c r="E112" s="45" t="s">
        <v>7</v>
      </c>
      <c r="F112" s="45"/>
      <c r="I112" s="32"/>
      <c r="J112" s="32"/>
      <c r="K112" s="32"/>
      <c r="L112" s="32"/>
      <c r="M112" s="32"/>
      <c r="N112" s="32"/>
    </row>
    <row r="113" spans="1:14" s="8" customFormat="1" ht="12.75" customHeight="1">
      <c r="A113" s="1" t="s">
        <v>21</v>
      </c>
      <c r="B113" s="31"/>
      <c r="C113" s="31"/>
      <c r="I113" s="32"/>
      <c r="J113" s="32"/>
      <c r="K113" s="32"/>
      <c r="L113" s="32"/>
      <c r="M113" s="32"/>
      <c r="N113" s="32"/>
    </row>
    <row r="114" spans="1:14" ht="12.75" customHeight="1">
      <c r="B114" s="42"/>
      <c r="C114" s="42"/>
    </row>
    <row r="115" spans="1:14" ht="15.75">
      <c r="A115" s="7" t="s">
        <v>4</v>
      </c>
    </row>
    <row r="117" spans="1:14" s="7" customFormat="1" ht="15.75">
      <c r="A117" s="92"/>
      <c r="B117" s="92"/>
      <c r="C117" s="92"/>
      <c r="E117" s="92"/>
      <c r="F117" s="92"/>
      <c r="I117" s="35"/>
      <c r="J117" s="35"/>
      <c r="K117" s="35"/>
      <c r="L117" s="35"/>
      <c r="M117" s="35"/>
      <c r="N117" s="35"/>
    </row>
    <row r="118" spans="1:14" s="8" customFormat="1" ht="11.25">
      <c r="A118" s="9" t="s">
        <v>9</v>
      </c>
      <c r="B118" s="13" t="s">
        <v>5</v>
      </c>
      <c r="C118" s="12"/>
      <c r="E118" s="45" t="s">
        <v>8</v>
      </c>
      <c r="F118" s="45"/>
      <c r="I118" s="32"/>
      <c r="J118" s="32"/>
      <c r="K118" s="32"/>
      <c r="L118" s="32"/>
      <c r="M118" s="32"/>
      <c r="N118" s="32"/>
    </row>
    <row r="120" spans="1:14" s="7" customFormat="1" ht="15.75">
      <c r="A120" s="7" t="s">
        <v>6</v>
      </c>
      <c r="B120" s="227"/>
      <c r="C120" s="228"/>
      <c r="I120" s="35"/>
      <c r="J120" s="35"/>
      <c r="K120" s="35"/>
      <c r="L120" s="35"/>
      <c r="M120" s="35"/>
      <c r="N120" s="35"/>
    </row>
  </sheetData>
  <sheetProtection selectLockedCells="1"/>
  <mergeCells count="21">
    <mergeCell ref="F12:F13"/>
    <mergeCell ref="G12:G13"/>
    <mergeCell ref="H12:H13"/>
    <mergeCell ref="M12:M13"/>
    <mergeCell ref="N12:O12"/>
    <mergeCell ref="B9:C9"/>
    <mergeCell ref="B120:C120"/>
    <mergeCell ref="B8:C8"/>
    <mergeCell ref="A4:O4"/>
    <mergeCell ref="B6:O6"/>
    <mergeCell ref="I11:L11"/>
    <mergeCell ref="I12:I13"/>
    <mergeCell ref="J12:K12"/>
    <mergeCell ref="L12:L13"/>
    <mergeCell ref="A11:A13"/>
    <mergeCell ref="B11:H11"/>
    <mergeCell ref="M11:O11"/>
    <mergeCell ref="B12:B13"/>
    <mergeCell ref="C12:C13"/>
    <mergeCell ref="D12:D13"/>
    <mergeCell ref="E12:E13"/>
  </mergeCells>
  <phoneticPr fontId="3" type="noConversion"/>
  <pageMargins left="0.39370078740157483" right="0.39370078740157483" top="0.39370078740157483" bottom="0.39370078740157483" header="0.51181102362204722" footer="0.51181102362204722"/>
  <pageSetup paperSize="9" scale="58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3"/>
  <sheetViews>
    <sheetView workbookViewId="0">
      <pane xSplit="3" ySplit="15" topLeftCell="D16" activePane="bottomRight" state="frozen"/>
      <selection pane="topRight" activeCell="D1" sqref="D1"/>
      <selection pane="bottomLeft" activeCell="A15" sqref="A15"/>
      <selection pane="bottomRight" activeCell="Q24" sqref="Q24"/>
    </sheetView>
  </sheetViews>
  <sheetFormatPr defaultRowHeight="12.75"/>
  <cols>
    <col min="1" max="1" width="9.42578125" style="107" customWidth="1"/>
    <col min="2" max="2" width="65.42578125" style="107" bestFit="1" customWidth="1"/>
    <col min="3" max="3" width="6.5703125" style="110" bestFit="1" customWidth="1"/>
    <col min="4" max="4" width="14.7109375" style="107" customWidth="1"/>
    <col min="5" max="6" width="12.7109375" style="107" customWidth="1"/>
    <col min="7" max="16384" width="9.140625" style="107"/>
  </cols>
  <sheetData>
    <row r="1" spans="1:6">
      <c r="F1" s="2" t="s">
        <v>169</v>
      </c>
    </row>
    <row r="3" spans="1:6" ht="15.75">
      <c r="A3" s="266" t="s">
        <v>1260</v>
      </c>
      <c r="B3" s="266"/>
      <c r="C3" s="266"/>
      <c r="D3" s="266"/>
      <c r="E3" s="266"/>
      <c r="F3" s="266"/>
    </row>
    <row r="6" spans="1:6" ht="31.5" customHeight="1">
      <c r="A6" s="267"/>
      <c r="B6" s="267"/>
      <c r="C6" s="267"/>
      <c r="D6" s="267"/>
      <c r="E6" s="267"/>
      <c r="F6" s="267"/>
    </row>
    <row r="7" spans="1:6" s="143" customFormat="1" ht="11.25">
      <c r="A7" s="268" t="s">
        <v>170</v>
      </c>
      <c r="B7" s="268"/>
      <c r="C7" s="268"/>
      <c r="D7" s="268"/>
      <c r="E7" s="268"/>
      <c r="F7" s="268"/>
    </row>
    <row r="9" spans="1:6" ht="15.75">
      <c r="A9" s="147" t="s">
        <v>159</v>
      </c>
      <c r="B9" s="167"/>
      <c r="C9" s="42"/>
    </row>
    <row r="10" spans="1:6" ht="15.75">
      <c r="A10" s="37" t="s">
        <v>19</v>
      </c>
      <c r="B10" s="163"/>
      <c r="C10" s="100"/>
    </row>
    <row r="12" spans="1:6">
      <c r="A12" s="243" t="s">
        <v>171</v>
      </c>
      <c r="B12" s="243" t="s">
        <v>172</v>
      </c>
      <c r="C12" s="243" t="s">
        <v>173</v>
      </c>
      <c r="D12" s="225" t="s">
        <v>90</v>
      </c>
      <c r="E12" s="225" t="s">
        <v>73</v>
      </c>
      <c r="F12" s="225"/>
    </row>
    <row r="13" spans="1:6">
      <c r="A13" s="243"/>
      <c r="B13" s="243"/>
      <c r="C13" s="243"/>
      <c r="D13" s="225"/>
      <c r="E13" s="225" t="s">
        <v>87</v>
      </c>
      <c r="F13" s="255" t="s">
        <v>88</v>
      </c>
    </row>
    <row r="14" spans="1:6" s="110" customFormat="1">
      <c r="A14" s="243"/>
      <c r="B14" s="243"/>
      <c r="C14" s="243"/>
      <c r="D14" s="225"/>
      <c r="E14" s="225"/>
      <c r="F14" s="255"/>
    </row>
    <row r="15" spans="1:6" s="165" customFormat="1" ht="11.25">
      <c r="A15" s="164">
        <v>1</v>
      </c>
      <c r="B15" s="164">
        <v>2</v>
      </c>
      <c r="C15" s="164">
        <v>3</v>
      </c>
      <c r="D15" s="164">
        <v>4</v>
      </c>
      <c r="E15" s="164">
        <v>5</v>
      </c>
      <c r="F15" s="164">
        <v>6</v>
      </c>
    </row>
    <row r="16" spans="1:6" ht="25.5">
      <c r="A16" s="111">
        <v>20000003</v>
      </c>
      <c r="B16" s="112" t="s">
        <v>1736</v>
      </c>
      <c r="C16" s="148">
        <v>3</v>
      </c>
      <c r="D16" s="113"/>
      <c r="E16" s="113"/>
      <c r="F16" s="114">
        <f t="shared" ref="F16:F33" si="0">D16-E16</f>
        <v>0</v>
      </c>
    </row>
    <row r="17" spans="1:6" ht="25.5">
      <c r="A17" s="111">
        <v>20000004</v>
      </c>
      <c r="B17" s="112" t="s">
        <v>1737</v>
      </c>
      <c r="C17" s="148">
        <v>4</v>
      </c>
      <c r="D17" s="113"/>
      <c r="E17" s="113"/>
      <c r="F17" s="114">
        <f t="shared" si="0"/>
        <v>0</v>
      </c>
    </row>
    <row r="18" spans="1:6" ht="25.5">
      <c r="A18" s="111">
        <v>20000006</v>
      </c>
      <c r="B18" s="112" t="s">
        <v>1738</v>
      </c>
      <c r="C18" s="148">
        <v>6</v>
      </c>
      <c r="D18" s="113"/>
      <c r="E18" s="113"/>
      <c r="F18" s="114">
        <f t="shared" si="0"/>
        <v>0</v>
      </c>
    </row>
    <row r="19" spans="1:6">
      <c r="A19" s="115">
        <v>20000007</v>
      </c>
      <c r="B19" s="112" t="s">
        <v>1739</v>
      </c>
      <c r="C19" s="148">
        <v>7</v>
      </c>
      <c r="D19" s="113"/>
      <c r="E19" s="113"/>
      <c r="F19" s="114">
        <f t="shared" si="0"/>
        <v>0</v>
      </c>
    </row>
    <row r="20" spans="1:6" ht="25.5">
      <c r="A20" s="111">
        <v>20000016</v>
      </c>
      <c r="B20" s="112" t="s">
        <v>1678</v>
      </c>
      <c r="C20" s="148">
        <v>16</v>
      </c>
      <c r="D20" s="113"/>
      <c r="E20" s="113"/>
      <c r="F20" s="114">
        <f t="shared" si="0"/>
        <v>0</v>
      </c>
    </row>
    <row r="21" spans="1:6" ht="25.5">
      <c r="A21" s="111">
        <v>20000017</v>
      </c>
      <c r="B21" s="112" t="s">
        <v>1679</v>
      </c>
      <c r="C21" s="148">
        <v>17</v>
      </c>
      <c r="D21" s="113"/>
      <c r="E21" s="113"/>
      <c r="F21" s="114">
        <f t="shared" si="0"/>
        <v>0</v>
      </c>
    </row>
    <row r="22" spans="1:6" ht="25.5">
      <c r="A22" s="111">
        <v>20000018</v>
      </c>
      <c r="B22" s="112" t="s">
        <v>1680</v>
      </c>
      <c r="C22" s="148">
        <v>18</v>
      </c>
      <c r="D22" s="113"/>
      <c r="E22" s="113"/>
      <c r="F22" s="114">
        <f t="shared" si="0"/>
        <v>0</v>
      </c>
    </row>
    <row r="23" spans="1:6" ht="25.5">
      <c r="A23" s="111">
        <v>20000033</v>
      </c>
      <c r="B23" s="112" t="s">
        <v>1768</v>
      </c>
      <c r="C23" s="148">
        <v>33</v>
      </c>
      <c r="D23" s="113"/>
      <c r="E23" s="113"/>
      <c r="F23" s="114">
        <f t="shared" si="0"/>
        <v>0</v>
      </c>
    </row>
    <row r="24" spans="1:6" ht="25.5">
      <c r="A24" s="111">
        <v>20000034</v>
      </c>
      <c r="B24" s="112" t="s">
        <v>1769</v>
      </c>
      <c r="C24" s="148">
        <v>34</v>
      </c>
      <c r="D24" s="113"/>
      <c r="E24" s="113"/>
      <c r="F24" s="114">
        <f t="shared" si="0"/>
        <v>0</v>
      </c>
    </row>
    <row r="25" spans="1:6" ht="25.5">
      <c r="A25" s="111">
        <v>20000036</v>
      </c>
      <c r="B25" s="112" t="s">
        <v>1691</v>
      </c>
      <c r="C25" s="148">
        <v>36</v>
      </c>
      <c r="D25" s="113"/>
      <c r="E25" s="113"/>
      <c r="F25" s="114">
        <f t="shared" si="0"/>
        <v>0</v>
      </c>
    </row>
    <row r="26" spans="1:6" ht="25.5">
      <c r="A26" s="111">
        <v>20000038</v>
      </c>
      <c r="B26" s="112" t="s">
        <v>1693</v>
      </c>
      <c r="C26" s="148">
        <v>38</v>
      </c>
      <c r="D26" s="113"/>
      <c r="E26" s="113"/>
      <c r="F26" s="114">
        <f t="shared" si="0"/>
        <v>0</v>
      </c>
    </row>
    <row r="27" spans="1:6" ht="25.5">
      <c r="A27" s="111">
        <v>20000042</v>
      </c>
      <c r="B27" s="112" t="s">
        <v>1776</v>
      </c>
      <c r="C27" s="148">
        <v>42</v>
      </c>
      <c r="D27" s="113"/>
      <c r="E27" s="113"/>
      <c r="F27" s="114">
        <f t="shared" si="0"/>
        <v>0</v>
      </c>
    </row>
    <row r="28" spans="1:6" ht="25.5">
      <c r="A28" s="111">
        <v>20000047</v>
      </c>
      <c r="B28" s="112" t="s">
        <v>1784</v>
      </c>
      <c r="C28" s="148">
        <v>47</v>
      </c>
      <c r="D28" s="113"/>
      <c r="E28" s="113"/>
      <c r="F28" s="114">
        <f t="shared" si="0"/>
        <v>0</v>
      </c>
    </row>
    <row r="29" spans="1:6" ht="25.5">
      <c r="A29" s="111">
        <v>20000048</v>
      </c>
      <c r="B29" s="112" t="s">
        <v>1785</v>
      </c>
      <c r="C29" s="148">
        <v>48</v>
      </c>
      <c r="D29" s="113"/>
      <c r="E29" s="113"/>
      <c r="F29" s="114">
        <f t="shared" si="0"/>
        <v>0</v>
      </c>
    </row>
    <row r="30" spans="1:6" ht="25.5">
      <c r="A30" s="111">
        <v>20000056</v>
      </c>
      <c r="B30" s="112" t="s">
        <v>1799</v>
      </c>
      <c r="C30" s="148">
        <v>56</v>
      </c>
      <c r="D30" s="113"/>
      <c r="E30" s="113"/>
      <c r="F30" s="114">
        <f t="shared" si="0"/>
        <v>0</v>
      </c>
    </row>
    <row r="31" spans="1:6" ht="25.5">
      <c r="A31" s="111">
        <v>20000057</v>
      </c>
      <c r="B31" s="112" t="s">
        <v>1800</v>
      </c>
      <c r="C31" s="148">
        <v>57</v>
      </c>
      <c r="D31" s="113"/>
      <c r="E31" s="113"/>
      <c r="F31" s="114">
        <f t="shared" si="0"/>
        <v>0</v>
      </c>
    </row>
    <row r="32" spans="1:6" ht="25.5">
      <c r="A32" s="111">
        <v>20000058</v>
      </c>
      <c r="B32" s="112" t="s">
        <v>1801</v>
      </c>
      <c r="C32" s="148">
        <v>58</v>
      </c>
      <c r="D32" s="113"/>
      <c r="E32" s="113"/>
      <c r="F32" s="114">
        <f t="shared" si="0"/>
        <v>0</v>
      </c>
    </row>
    <row r="33" spans="1:6" ht="25.5">
      <c r="A33" s="111">
        <v>20000059</v>
      </c>
      <c r="B33" s="112" t="s">
        <v>1802</v>
      </c>
      <c r="C33" s="148">
        <v>59</v>
      </c>
      <c r="D33" s="113"/>
      <c r="E33" s="113"/>
      <c r="F33" s="114">
        <f t="shared" si="0"/>
        <v>0</v>
      </c>
    </row>
    <row r="34" spans="1:6">
      <c r="A34" s="111">
        <v>20000061</v>
      </c>
      <c r="B34" s="112" t="s">
        <v>1698</v>
      </c>
      <c r="C34" s="148">
        <v>61</v>
      </c>
      <c r="D34" s="113"/>
      <c r="E34" s="113"/>
      <c r="F34" s="114"/>
    </row>
    <row r="35" spans="1:6" ht="25.5">
      <c r="A35" s="111">
        <v>20000062</v>
      </c>
      <c r="B35" s="112" t="s">
        <v>1699</v>
      </c>
      <c r="C35" s="148">
        <v>62</v>
      </c>
      <c r="D35" s="113"/>
      <c r="E35" s="113"/>
      <c r="F35" s="114"/>
    </row>
    <row r="36" spans="1:6" ht="25.5">
      <c r="A36" s="111">
        <v>20000063</v>
      </c>
      <c r="B36" s="112" t="s">
        <v>1804</v>
      </c>
      <c r="C36" s="148">
        <v>63</v>
      </c>
      <c r="D36" s="113"/>
      <c r="E36" s="113"/>
      <c r="F36" s="114"/>
    </row>
    <row r="37" spans="1:6" ht="25.5">
      <c r="A37" s="111">
        <v>20000064</v>
      </c>
      <c r="B37" s="112" t="s">
        <v>1700</v>
      </c>
      <c r="C37" s="148">
        <v>64</v>
      </c>
      <c r="D37" s="113"/>
      <c r="E37" s="113"/>
      <c r="F37" s="114"/>
    </row>
    <row r="38" spans="1:6" ht="25.5">
      <c r="A38" s="111">
        <v>20000065</v>
      </c>
      <c r="B38" s="112" t="s">
        <v>1701</v>
      </c>
      <c r="C38" s="148">
        <v>65</v>
      </c>
      <c r="D38" s="113"/>
      <c r="E38" s="113"/>
      <c r="F38" s="114"/>
    </row>
    <row r="39" spans="1:6" ht="25.5">
      <c r="A39" s="111">
        <v>20000066</v>
      </c>
      <c r="B39" s="112" t="s">
        <v>1702</v>
      </c>
      <c r="C39" s="148">
        <v>66</v>
      </c>
      <c r="D39" s="113"/>
      <c r="E39" s="113"/>
      <c r="F39" s="114"/>
    </row>
    <row r="40" spans="1:6" ht="25.5">
      <c r="A40" s="111">
        <v>20000071</v>
      </c>
      <c r="B40" s="112" t="s">
        <v>1809</v>
      </c>
      <c r="C40" s="148">
        <v>71</v>
      </c>
      <c r="D40" s="113"/>
      <c r="E40" s="113"/>
      <c r="F40" s="114"/>
    </row>
    <row r="41" spans="1:6" ht="25.5">
      <c r="A41" s="111">
        <v>20000072</v>
      </c>
      <c r="B41" s="112" t="s">
        <v>1810</v>
      </c>
      <c r="C41" s="148">
        <v>72</v>
      </c>
      <c r="D41" s="113"/>
      <c r="E41" s="113"/>
      <c r="F41" s="114"/>
    </row>
    <row r="42" spans="1:6" ht="25.5">
      <c r="A42" s="111">
        <v>20000073</v>
      </c>
      <c r="B42" s="112" t="s">
        <v>1811</v>
      </c>
      <c r="C42" s="148">
        <v>73</v>
      </c>
      <c r="D42" s="113"/>
      <c r="E42" s="113"/>
      <c r="F42" s="114"/>
    </row>
    <row r="43" spans="1:6" ht="25.5">
      <c r="A43" s="111">
        <v>20000074</v>
      </c>
      <c r="B43" s="112" t="s">
        <v>1707</v>
      </c>
      <c r="C43" s="148">
        <v>74</v>
      </c>
      <c r="D43" s="113"/>
      <c r="E43" s="113"/>
      <c r="F43" s="114"/>
    </row>
    <row r="44" spans="1:6" ht="25.5">
      <c r="A44" s="111">
        <v>20000076</v>
      </c>
      <c r="B44" s="112" t="s">
        <v>1709</v>
      </c>
      <c r="C44" s="148">
        <v>76</v>
      </c>
      <c r="D44" s="113"/>
      <c r="E44" s="113"/>
      <c r="F44" s="114"/>
    </row>
    <row r="45" spans="1:6" ht="25.5">
      <c r="A45" s="111">
        <v>20000077</v>
      </c>
      <c r="B45" s="112" t="s">
        <v>1813</v>
      </c>
      <c r="C45" s="148">
        <v>77</v>
      </c>
      <c r="D45" s="113"/>
      <c r="E45" s="113"/>
      <c r="F45" s="114"/>
    </row>
    <row r="46" spans="1:6" ht="25.5">
      <c r="A46" s="111">
        <v>20000078</v>
      </c>
      <c r="B46" s="112" t="s">
        <v>1814</v>
      </c>
      <c r="C46" s="148">
        <v>78</v>
      </c>
      <c r="D46" s="113"/>
      <c r="E46" s="113"/>
      <c r="F46" s="114"/>
    </row>
    <row r="47" spans="1:6" ht="25.5">
      <c r="A47" s="111">
        <v>20000079</v>
      </c>
      <c r="B47" s="112" t="s">
        <v>1815</v>
      </c>
      <c r="C47" s="148">
        <v>79</v>
      </c>
      <c r="D47" s="113"/>
      <c r="E47" s="113"/>
      <c r="F47" s="114"/>
    </row>
    <row r="48" spans="1:6" ht="25.5">
      <c r="A48" s="111">
        <v>20000082</v>
      </c>
      <c r="B48" s="112" t="s">
        <v>1819</v>
      </c>
      <c r="C48" s="148">
        <v>82</v>
      </c>
      <c r="D48" s="113"/>
      <c r="E48" s="113"/>
      <c r="F48" s="114"/>
    </row>
    <row r="49" spans="1:6" ht="25.5">
      <c r="A49" s="111">
        <v>20000083</v>
      </c>
      <c r="B49" s="112" t="s">
        <v>1820</v>
      </c>
      <c r="C49" s="148">
        <v>83</v>
      </c>
      <c r="D49" s="113"/>
      <c r="E49" s="113"/>
      <c r="F49" s="114"/>
    </row>
    <row r="50" spans="1:6" ht="25.5">
      <c r="A50" s="111">
        <v>20000084</v>
      </c>
      <c r="B50" s="112" t="s">
        <v>1821</v>
      </c>
      <c r="C50" s="148">
        <v>84</v>
      </c>
      <c r="D50" s="113"/>
      <c r="E50" s="113"/>
      <c r="F50" s="114"/>
    </row>
    <row r="51" spans="1:6" ht="25.5">
      <c r="A51" s="111">
        <v>20000085</v>
      </c>
      <c r="B51" s="112" t="s">
        <v>1822</v>
      </c>
      <c r="C51" s="148">
        <v>85</v>
      </c>
      <c r="D51" s="113"/>
      <c r="E51" s="113"/>
      <c r="F51" s="114"/>
    </row>
    <row r="52" spans="1:6" ht="25.5">
      <c r="A52" s="111">
        <v>20000086</v>
      </c>
      <c r="B52" s="112" t="s">
        <v>1823</v>
      </c>
      <c r="C52" s="148">
        <v>86</v>
      </c>
      <c r="D52" s="113"/>
      <c r="E52" s="113"/>
      <c r="F52" s="114"/>
    </row>
    <row r="53" spans="1:6" ht="25.5">
      <c r="A53" s="111">
        <v>20000088</v>
      </c>
      <c r="B53" s="112" t="s">
        <v>1825</v>
      </c>
      <c r="C53" s="148">
        <v>88</v>
      </c>
      <c r="D53" s="113"/>
      <c r="E53" s="113"/>
      <c r="F53" s="114"/>
    </row>
    <row r="54" spans="1:6" ht="25.5">
      <c r="A54" s="111">
        <v>20000089</v>
      </c>
      <c r="B54" s="112" t="s">
        <v>1826</v>
      </c>
      <c r="C54" s="148">
        <v>89</v>
      </c>
      <c r="D54" s="113"/>
      <c r="E54" s="113"/>
      <c r="F54" s="114"/>
    </row>
    <row r="55" spans="1:6" ht="25.5">
      <c r="A55" s="111">
        <v>20000090</v>
      </c>
      <c r="B55" s="112" t="s">
        <v>1827</v>
      </c>
      <c r="C55" s="148">
        <v>90</v>
      </c>
      <c r="D55" s="113"/>
      <c r="E55" s="113"/>
      <c r="F55" s="114"/>
    </row>
    <row r="56" spans="1:6" ht="25.5">
      <c r="A56" s="111">
        <v>20000091</v>
      </c>
      <c r="B56" s="112" t="s">
        <v>1712</v>
      </c>
      <c r="C56" s="148">
        <v>91</v>
      </c>
      <c r="D56" s="113"/>
      <c r="E56" s="113"/>
      <c r="F56" s="114"/>
    </row>
    <row r="57" spans="1:6">
      <c r="A57" s="111">
        <v>20000092</v>
      </c>
      <c r="B57" s="112" t="s">
        <v>1828</v>
      </c>
      <c r="C57" s="148">
        <v>92</v>
      </c>
      <c r="D57" s="113"/>
      <c r="E57" s="113"/>
      <c r="F57" s="114"/>
    </row>
    <row r="58" spans="1:6" ht="25.5">
      <c r="A58" s="111">
        <v>20000093</v>
      </c>
      <c r="B58" s="112" t="s">
        <v>1829</v>
      </c>
      <c r="C58" s="148">
        <v>93</v>
      </c>
      <c r="D58" s="113"/>
      <c r="E58" s="113"/>
      <c r="F58" s="114"/>
    </row>
    <row r="59" spans="1:6" ht="25.5">
      <c r="A59" s="111">
        <v>20000094</v>
      </c>
      <c r="B59" s="112" t="s">
        <v>1830</v>
      </c>
      <c r="C59" s="148">
        <v>94</v>
      </c>
      <c r="D59" s="113"/>
      <c r="E59" s="113"/>
      <c r="F59" s="114"/>
    </row>
    <row r="60" spans="1:6" ht="25.5">
      <c r="A60" s="111">
        <v>20000095</v>
      </c>
      <c r="B60" s="112" t="s">
        <v>1831</v>
      </c>
      <c r="C60" s="148">
        <v>95</v>
      </c>
      <c r="D60" s="113"/>
      <c r="E60" s="113"/>
      <c r="F60" s="114"/>
    </row>
    <row r="61" spans="1:6" ht="25.5">
      <c r="A61" s="111">
        <v>20000096</v>
      </c>
      <c r="B61" s="112" t="s">
        <v>1832</v>
      </c>
      <c r="C61" s="148">
        <v>96</v>
      </c>
      <c r="D61" s="113"/>
      <c r="E61" s="113"/>
      <c r="F61" s="114"/>
    </row>
    <row r="62" spans="1:6" ht="25.5">
      <c r="A62" s="111">
        <v>20000097</v>
      </c>
      <c r="B62" s="112" t="s">
        <v>1833</v>
      </c>
      <c r="C62" s="148">
        <v>97</v>
      </c>
      <c r="D62" s="113"/>
      <c r="E62" s="113"/>
      <c r="F62" s="114"/>
    </row>
    <row r="63" spans="1:6" ht="25.5">
      <c r="A63" s="111">
        <v>20000098</v>
      </c>
      <c r="B63" s="112" t="s">
        <v>1834</v>
      </c>
      <c r="C63" s="148">
        <v>98</v>
      </c>
      <c r="D63" s="113"/>
      <c r="E63" s="113"/>
      <c r="F63" s="114"/>
    </row>
    <row r="64" spans="1:6" ht="25.5">
      <c r="A64" s="111">
        <v>20000099</v>
      </c>
      <c r="B64" s="112" t="s">
        <v>1835</v>
      </c>
      <c r="C64" s="148">
        <v>99</v>
      </c>
      <c r="D64" s="113"/>
      <c r="E64" s="113"/>
      <c r="F64" s="114"/>
    </row>
    <row r="65" spans="1:6" ht="25.5">
      <c r="A65" s="111">
        <v>20000102</v>
      </c>
      <c r="B65" s="112" t="s">
        <v>1838</v>
      </c>
      <c r="C65" s="148">
        <v>102</v>
      </c>
      <c r="D65" s="113"/>
      <c r="E65" s="113"/>
      <c r="F65" s="114"/>
    </row>
    <row r="66" spans="1:6" ht="25.5">
      <c r="A66" s="111">
        <v>20000103</v>
      </c>
      <c r="B66" s="112" t="s">
        <v>1839</v>
      </c>
      <c r="C66" s="148">
        <v>103</v>
      </c>
      <c r="D66" s="113"/>
      <c r="E66" s="113"/>
      <c r="F66" s="114"/>
    </row>
    <row r="67" spans="1:6" ht="25.5">
      <c r="A67" s="111">
        <v>20000107</v>
      </c>
      <c r="B67" s="112" t="s">
        <v>1717</v>
      </c>
      <c r="C67" s="148">
        <v>107</v>
      </c>
      <c r="D67" s="113"/>
      <c r="E67" s="113"/>
      <c r="F67" s="114"/>
    </row>
    <row r="68" spans="1:6" ht="25.5">
      <c r="A68" s="111">
        <v>20000108</v>
      </c>
      <c r="B68" s="112" t="s">
        <v>1844</v>
      </c>
      <c r="C68" s="148">
        <v>108</v>
      </c>
      <c r="D68" s="113"/>
      <c r="E68" s="113"/>
      <c r="F68" s="114"/>
    </row>
    <row r="69" spans="1:6" ht="25.5">
      <c r="A69" s="111">
        <v>20000111</v>
      </c>
      <c r="B69" s="112" t="s">
        <v>1718</v>
      </c>
      <c r="C69" s="148">
        <v>111</v>
      </c>
      <c r="D69" s="113"/>
      <c r="E69" s="113"/>
      <c r="F69" s="114"/>
    </row>
    <row r="70" spans="1:6" ht="25.5">
      <c r="A70" s="111">
        <v>20000912</v>
      </c>
      <c r="B70" s="112" t="s">
        <v>1728</v>
      </c>
      <c r="C70" s="111">
        <v>912</v>
      </c>
      <c r="D70" s="113"/>
      <c r="E70" s="113"/>
      <c r="F70" s="114"/>
    </row>
    <row r="71" spans="1:6" ht="25.5">
      <c r="A71" s="111">
        <v>20000916</v>
      </c>
      <c r="B71" s="112" t="s">
        <v>1729</v>
      </c>
      <c r="C71" s="111">
        <v>916</v>
      </c>
      <c r="D71" s="113"/>
      <c r="E71" s="113"/>
      <c r="F71" s="114"/>
    </row>
    <row r="72" spans="1:6" ht="25.5">
      <c r="A72" s="111">
        <v>20000917</v>
      </c>
      <c r="B72" s="112" t="s">
        <v>1730</v>
      </c>
      <c r="C72" s="111">
        <v>917</v>
      </c>
      <c r="D72" s="113"/>
      <c r="E72" s="113"/>
      <c r="F72" s="114"/>
    </row>
    <row r="73" spans="1:6" ht="25.5">
      <c r="A73" s="111">
        <v>20000918</v>
      </c>
      <c r="B73" s="112" t="s">
        <v>1731</v>
      </c>
      <c r="C73" s="111">
        <v>918</v>
      </c>
      <c r="D73" s="113"/>
      <c r="E73" s="113"/>
      <c r="F73" s="114"/>
    </row>
    <row r="74" spans="1:6">
      <c r="A74" s="111">
        <v>20000919</v>
      </c>
      <c r="B74" s="112" t="s">
        <v>1732</v>
      </c>
      <c r="C74" s="111">
        <v>919</v>
      </c>
      <c r="D74" s="113"/>
      <c r="E74" s="113"/>
      <c r="F74" s="114"/>
    </row>
    <row r="75" spans="1:6">
      <c r="A75" s="111">
        <v>20000920</v>
      </c>
      <c r="B75" s="112" t="s">
        <v>1860</v>
      </c>
      <c r="C75" s="111">
        <v>920</v>
      </c>
      <c r="D75" s="113"/>
      <c r="E75" s="113"/>
      <c r="F75" s="114"/>
    </row>
    <row r="76" spans="1:6" ht="25.5">
      <c r="A76" s="111">
        <v>20010005</v>
      </c>
      <c r="B76" s="112" t="s">
        <v>1720</v>
      </c>
      <c r="C76" s="148" t="s">
        <v>1721</v>
      </c>
      <c r="D76" s="113"/>
      <c r="E76" s="113"/>
      <c r="F76" s="114"/>
    </row>
    <row r="77" spans="1:6" ht="25.5">
      <c r="A77" s="111">
        <v>20020005</v>
      </c>
      <c r="B77" s="112" t="s">
        <v>1722</v>
      </c>
      <c r="C77" s="148" t="s">
        <v>1723</v>
      </c>
      <c r="D77" s="113"/>
      <c r="E77" s="113"/>
      <c r="F77" s="114"/>
    </row>
    <row r="78" spans="1:6" ht="25.5">
      <c r="A78" s="111">
        <v>20030005</v>
      </c>
      <c r="B78" s="112" t="s">
        <v>1724</v>
      </c>
      <c r="C78" s="148" t="s">
        <v>1725</v>
      </c>
      <c r="D78" s="113"/>
      <c r="E78" s="113"/>
      <c r="F78" s="114"/>
    </row>
    <row r="79" spans="1:6" ht="25.5">
      <c r="A79" s="111">
        <v>20040005</v>
      </c>
      <c r="B79" s="112" t="s">
        <v>1726</v>
      </c>
      <c r="C79" s="148" t="s">
        <v>1727</v>
      </c>
      <c r="D79" s="113"/>
      <c r="E79" s="113"/>
      <c r="F79" s="114"/>
    </row>
    <row r="80" spans="1:6" ht="25.5">
      <c r="A80" s="111">
        <v>20100001</v>
      </c>
      <c r="B80" s="112" t="s">
        <v>1669</v>
      </c>
      <c r="C80" s="148">
        <v>1</v>
      </c>
      <c r="D80" s="113"/>
      <c r="E80" s="113"/>
      <c r="F80" s="114">
        <f t="shared" ref="F80:F119" si="1">D80-E80</f>
        <v>0</v>
      </c>
    </row>
    <row r="81" spans="1:6">
      <c r="A81" s="111">
        <v>20100002</v>
      </c>
      <c r="B81" s="112" t="s">
        <v>1670</v>
      </c>
      <c r="C81" s="148">
        <v>2</v>
      </c>
      <c r="D81" s="113"/>
      <c r="E81" s="113"/>
      <c r="F81" s="114">
        <f t="shared" si="1"/>
        <v>0</v>
      </c>
    </row>
    <row r="82" spans="1:6" ht="25.5">
      <c r="A82" s="111">
        <v>20100008</v>
      </c>
      <c r="B82" s="112" t="s">
        <v>1671</v>
      </c>
      <c r="C82" s="148">
        <v>8</v>
      </c>
      <c r="D82" s="113"/>
      <c r="E82" s="113"/>
      <c r="F82" s="114">
        <f t="shared" si="1"/>
        <v>0</v>
      </c>
    </row>
    <row r="83" spans="1:6">
      <c r="A83" s="111">
        <v>20100009</v>
      </c>
      <c r="B83" s="112" t="s">
        <v>1672</v>
      </c>
      <c r="C83" s="148">
        <v>9</v>
      </c>
      <c r="D83" s="113"/>
      <c r="E83" s="113"/>
      <c r="F83" s="114">
        <f t="shared" si="1"/>
        <v>0</v>
      </c>
    </row>
    <row r="84" spans="1:6">
      <c r="A84" s="111">
        <v>20100010</v>
      </c>
      <c r="B84" s="112" t="s">
        <v>1673</v>
      </c>
      <c r="C84" s="148">
        <v>10</v>
      </c>
      <c r="D84" s="113"/>
      <c r="E84" s="113"/>
      <c r="F84" s="114">
        <f t="shared" si="1"/>
        <v>0</v>
      </c>
    </row>
    <row r="85" spans="1:6">
      <c r="A85" s="111">
        <v>20100011</v>
      </c>
      <c r="B85" s="112" t="s">
        <v>1674</v>
      </c>
      <c r="C85" s="148">
        <v>11</v>
      </c>
      <c r="D85" s="113"/>
      <c r="E85" s="113"/>
      <c r="F85" s="114">
        <f t="shared" si="1"/>
        <v>0</v>
      </c>
    </row>
    <row r="86" spans="1:6">
      <c r="A86" s="111">
        <v>20100012</v>
      </c>
      <c r="B86" s="112" t="s">
        <v>1675</v>
      </c>
      <c r="C86" s="148">
        <v>12</v>
      </c>
      <c r="D86" s="113"/>
      <c r="E86" s="113"/>
      <c r="F86" s="114">
        <f t="shared" si="1"/>
        <v>0</v>
      </c>
    </row>
    <row r="87" spans="1:6" ht="25.5">
      <c r="A87" s="111">
        <v>20100013</v>
      </c>
      <c r="B87" s="112" t="s">
        <v>1676</v>
      </c>
      <c r="C87" s="148">
        <v>13</v>
      </c>
      <c r="D87" s="113"/>
      <c r="E87" s="113"/>
      <c r="F87" s="114">
        <f t="shared" si="1"/>
        <v>0</v>
      </c>
    </row>
    <row r="88" spans="1:6" ht="38.25">
      <c r="A88" s="111">
        <v>20100014</v>
      </c>
      <c r="B88" s="112" t="s">
        <v>1677</v>
      </c>
      <c r="C88" s="148">
        <v>14</v>
      </c>
      <c r="D88" s="113"/>
      <c r="E88" s="113"/>
      <c r="F88" s="114">
        <f t="shared" si="1"/>
        <v>0</v>
      </c>
    </row>
    <row r="89" spans="1:6" ht="38.25">
      <c r="A89" s="111">
        <v>20100015</v>
      </c>
      <c r="B89" s="112" t="s">
        <v>1747</v>
      </c>
      <c r="C89" s="148">
        <v>15</v>
      </c>
      <c r="D89" s="113"/>
      <c r="E89" s="113"/>
      <c r="F89" s="114">
        <f t="shared" si="1"/>
        <v>0</v>
      </c>
    </row>
    <row r="90" spans="1:6">
      <c r="A90" s="111">
        <v>20100019</v>
      </c>
      <c r="B90" s="112" t="s">
        <v>1681</v>
      </c>
      <c r="C90" s="148">
        <v>19</v>
      </c>
      <c r="D90" s="113"/>
      <c r="E90" s="113"/>
      <c r="F90" s="114">
        <f t="shared" si="1"/>
        <v>0</v>
      </c>
    </row>
    <row r="91" spans="1:6" ht="25.5">
      <c r="A91" s="111">
        <v>20100020</v>
      </c>
      <c r="B91" s="112" t="s">
        <v>1682</v>
      </c>
      <c r="C91" s="148">
        <v>20</v>
      </c>
      <c r="D91" s="113"/>
      <c r="E91" s="113"/>
      <c r="F91" s="114">
        <f t="shared" si="1"/>
        <v>0</v>
      </c>
    </row>
    <row r="92" spans="1:6" ht="25.5">
      <c r="A92" s="111">
        <v>20100021</v>
      </c>
      <c r="B92" s="112" t="s">
        <v>1683</v>
      </c>
      <c r="C92" s="148">
        <v>21</v>
      </c>
      <c r="D92" s="113"/>
      <c r="E92" s="113"/>
      <c r="F92" s="114">
        <f t="shared" si="1"/>
        <v>0</v>
      </c>
    </row>
    <row r="93" spans="1:6" ht="25.5">
      <c r="A93" s="111">
        <v>20100022</v>
      </c>
      <c r="B93" s="112" t="s">
        <v>1752</v>
      </c>
      <c r="C93" s="148">
        <v>22</v>
      </c>
      <c r="D93" s="113"/>
      <c r="E93" s="113"/>
      <c r="F93" s="114">
        <f t="shared" si="1"/>
        <v>0</v>
      </c>
    </row>
    <row r="94" spans="1:6" ht="38.25">
      <c r="A94" s="111">
        <v>20100023</v>
      </c>
      <c r="B94" s="112" t="s">
        <v>1754</v>
      </c>
      <c r="C94" s="148">
        <v>23</v>
      </c>
      <c r="D94" s="113"/>
      <c r="E94" s="113"/>
      <c r="F94" s="114">
        <f t="shared" si="1"/>
        <v>0</v>
      </c>
    </row>
    <row r="95" spans="1:6" ht="25.5">
      <c r="A95" s="111">
        <v>20100024</v>
      </c>
      <c r="B95" s="112" t="s">
        <v>1756</v>
      </c>
      <c r="C95" s="148">
        <v>24</v>
      </c>
      <c r="D95" s="113"/>
      <c r="E95" s="113"/>
      <c r="F95" s="114">
        <f t="shared" si="1"/>
        <v>0</v>
      </c>
    </row>
    <row r="96" spans="1:6" ht="25.5">
      <c r="A96" s="111">
        <v>20100025</v>
      </c>
      <c r="B96" s="112" t="s">
        <v>1758</v>
      </c>
      <c r="C96" s="148">
        <v>25</v>
      </c>
      <c r="D96" s="113"/>
      <c r="E96" s="113"/>
      <c r="F96" s="114">
        <f t="shared" si="1"/>
        <v>0</v>
      </c>
    </row>
    <row r="97" spans="1:6">
      <c r="A97" s="111">
        <v>20100026</v>
      </c>
      <c r="B97" s="112" t="s">
        <v>1760</v>
      </c>
      <c r="C97" s="148">
        <v>26</v>
      </c>
      <c r="D97" s="113"/>
      <c r="E97" s="113"/>
      <c r="F97" s="114">
        <f t="shared" si="1"/>
        <v>0</v>
      </c>
    </row>
    <row r="98" spans="1:6" ht="25.5">
      <c r="A98" s="111">
        <v>20100027</v>
      </c>
      <c r="B98" s="112" t="s">
        <v>1684</v>
      </c>
      <c r="C98" s="148">
        <v>27</v>
      </c>
      <c r="D98" s="113"/>
      <c r="E98" s="113"/>
      <c r="F98" s="114">
        <f t="shared" si="1"/>
        <v>0</v>
      </c>
    </row>
    <row r="99" spans="1:6" ht="25.5">
      <c r="A99" s="111">
        <v>20100028</v>
      </c>
      <c r="B99" s="112" t="s">
        <v>1685</v>
      </c>
      <c r="C99" s="148">
        <v>28</v>
      </c>
      <c r="D99" s="113"/>
      <c r="E99" s="113"/>
      <c r="F99" s="114">
        <f t="shared" si="1"/>
        <v>0</v>
      </c>
    </row>
    <row r="100" spans="1:6" ht="25.5">
      <c r="A100" s="111">
        <v>20100029</v>
      </c>
      <c r="B100" s="112" t="s">
        <v>1686</v>
      </c>
      <c r="C100" s="148">
        <v>29</v>
      </c>
      <c r="D100" s="113"/>
      <c r="E100" s="113"/>
      <c r="F100" s="114">
        <f t="shared" si="1"/>
        <v>0</v>
      </c>
    </row>
    <row r="101" spans="1:6" ht="25.5">
      <c r="A101" s="111">
        <v>20100030</v>
      </c>
      <c r="B101" s="112" t="s">
        <v>1687</v>
      </c>
      <c r="C101" s="148">
        <v>30</v>
      </c>
      <c r="D101" s="113"/>
      <c r="E101" s="113"/>
      <c r="F101" s="114">
        <f t="shared" si="1"/>
        <v>0</v>
      </c>
    </row>
    <row r="102" spans="1:6" ht="25.5">
      <c r="A102" s="111">
        <v>20100031</v>
      </c>
      <c r="B102" s="112" t="s">
        <v>1688</v>
      </c>
      <c r="C102" s="148">
        <v>31</v>
      </c>
      <c r="D102" s="113"/>
      <c r="E102" s="113"/>
      <c r="F102" s="114">
        <f t="shared" si="1"/>
        <v>0</v>
      </c>
    </row>
    <row r="103" spans="1:6" ht="25.5">
      <c r="A103" s="111">
        <v>20100032</v>
      </c>
      <c r="B103" s="112" t="s">
        <v>1689</v>
      </c>
      <c r="C103" s="148">
        <v>32</v>
      </c>
      <c r="D103" s="113"/>
      <c r="E103" s="113"/>
      <c r="F103" s="114">
        <f t="shared" si="1"/>
        <v>0</v>
      </c>
    </row>
    <row r="104" spans="1:6" ht="25.5">
      <c r="A104" s="111">
        <v>20100035</v>
      </c>
      <c r="B104" s="112" t="s">
        <v>1690</v>
      </c>
      <c r="C104" s="148">
        <v>35</v>
      </c>
      <c r="D104" s="113"/>
      <c r="E104" s="113"/>
      <c r="F104" s="114">
        <f t="shared" si="1"/>
        <v>0</v>
      </c>
    </row>
    <row r="105" spans="1:6" ht="38.25">
      <c r="A105" s="111">
        <v>20100037</v>
      </c>
      <c r="B105" s="112" t="s">
        <v>1692</v>
      </c>
      <c r="C105" s="148">
        <v>37</v>
      </c>
      <c r="D105" s="113"/>
      <c r="E105" s="113"/>
      <c r="F105" s="114">
        <f t="shared" si="1"/>
        <v>0</v>
      </c>
    </row>
    <row r="106" spans="1:6" ht="25.5">
      <c r="A106" s="111">
        <v>20100039</v>
      </c>
      <c r="B106" s="112" t="s">
        <v>1694</v>
      </c>
      <c r="C106" s="148">
        <v>39</v>
      </c>
      <c r="D106" s="113"/>
      <c r="E106" s="113"/>
      <c r="F106" s="114">
        <f t="shared" si="1"/>
        <v>0</v>
      </c>
    </row>
    <row r="107" spans="1:6" ht="25.5">
      <c r="A107" s="111">
        <v>20100040</v>
      </c>
      <c r="B107" s="112" t="s">
        <v>1695</v>
      </c>
      <c r="C107" s="148">
        <v>40</v>
      </c>
      <c r="D107" s="113"/>
      <c r="E107" s="113"/>
      <c r="F107" s="114">
        <f t="shared" si="1"/>
        <v>0</v>
      </c>
    </row>
    <row r="108" spans="1:6" ht="25.5">
      <c r="A108" s="111">
        <v>20100041</v>
      </c>
      <c r="B108" s="112" t="s">
        <v>1774</v>
      </c>
      <c r="C108" s="148">
        <v>41</v>
      </c>
      <c r="D108" s="113"/>
      <c r="E108" s="113"/>
      <c r="F108" s="114">
        <f t="shared" si="1"/>
        <v>0</v>
      </c>
    </row>
    <row r="109" spans="1:6">
      <c r="A109" s="111">
        <v>20100043</v>
      </c>
      <c r="B109" s="112" t="s">
        <v>1696</v>
      </c>
      <c r="C109" s="148">
        <v>43</v>
      </c>
      <c r="D109" s="113"/>
      <c r="E109" s="113"/>
      <c r="F109" s="114">
        <f t="shared" si="1"/>
        <v>0</v>
      </c>
    </row>
    <row r="110" spans="1:6">
      <c r="A110" s="111">
        <v>20100044</v>
      </c>
      <c r="B110" s="112" t="s">
        <v>1778</v>
      </c>
      <c r="C110" s="148">
        <v>44</v>
      </c>
      <c r="D110" s="113"/>
      <c r="E110" s="113"/>
      <c r="F110" s="114">
        <f t="shared" si="1"/>
        <v>0</v>
      </c>
    </row>
    <row r="111" spans="1:6">
      <c r="A111" s="111">
        <v>20100045</v>
      </c>
      <c r="B111" s="112" t="s">
        <v>1780</v>
      </c>
      <c r="C111" s="148">
        <v>45</v>
      </c>
      <c r="D111" s="113"/>
      <c r="E111" s="113"/>
      <c r="F111" s="114">
        <f t="shared" si="1"/>
        <v>0</v>
      </c>
    </row>
    <row r="112" spans="1:6">
      <c r="A112" s="111">
        <v>20100046</v>
      </c>
      <c r="B112" s="112" t="s">
        <v>1782</v>
      </c>
      <c r="C112" s="148">
        <v>46</v>
      </c>
      <c r="D112" s="113"/>
      <c r="E112" s="113"/>
      <c r="F112" s="114">
        <f t="shared" si="1"/>
        <v>0</v>
      </c>
    </row>
    <row r="113" spans="1:6" ht="25.5">
      <c r="A113" s="111">
        <v>20100049</v>
      </c>
      <c r="B113" s="112" t="s">
        <v>1786</v>
      </c>
      <c r="C113" s="148">
        <v>49</v>
      </c>
      <c r="D113" s="113"/>
      <c r="E113" s="113"/>
      <c r="F113" s="114">
        <f t="shared" si="1"/>
        <v>0</v>
      </c>
    </row>
    <row r="114" spans="1:6" ht="25.5">
      <c r="A114" s="111">
        <v>20100050</v>
      </c>
      <c r="B114" s="112" t="s">
        <v>1788</v>
      </c>
      <c r="C114" s="148">
        <v>50</v>
      </c>
      <c r="D114" s="113"/>
      <c r="E114" s="113"/>
      <c r="F114" s="114">
        <f t="shared" si="1"/>
        <v>0</v>
      </c>
    </row>
    <row r="115" spans="1:6" ht="38.25">
      <c r="A115" s="111">
        <v>20100051</v>
      </c>
      <c r="B115" s="112" t="s">
        <v>1790</v>
      </c>
      <c r="C115" s="148">
        <v>51</v>
      </c>
      <c r="D115" s="113"/>
      <c r="E115" s="113"/>
      <c r="F115" s="114">
        <f t="shared" si="1"/>
        <v>0</v>
      </c>
    </row>
    <row r="116" spans="1:6" ht="51">
      <c r="A116" s="111">
        <v>20100052</v>
      </c>
      <c r="B116" s="112" t="s">
        <v>1792</v>
      </c>
      <c r="C116" s="148">
        <v>52</v>
      </c>
      <c r="D116" s="113"/>
      <c r="E116" s="113"/>
      <c r="F116" s="114">
        <f t="shared" si="1"/>
        <v>0</v>
      </c>
    </row>
    <row r="117" spans="1:6" ht="38.25">
      <c r="A117" s="111">
        <v>20100053</v>
      </c>
      <c r="B117" s="112" t="s">
        <v>1794</v>
      </c>
      <c r="C117" s="148">
        <v>53</v>
      </c>
      <c r="D117" s="113"/>
      <c r="E117" s="113"/>
      <c r="F117" s="114">
        <f t="shared" si="1"/>
        <v>0</v>
      </c>
    </row>
    <row r="118" spans="1:6" ht="38.25">
      <c r="A118" s="111">
        <v>20100054</v>
      </c>
      <c r="B118" s="112" t="s">
        <v>1796</v>
      </c>
      <c r="C118" s="148">
        <v>54</v>
      </c>
      <c r="D118" s="113"/>
      <c r="E118" s="113"/>
      <c r="F118" s="114">
        <f t="shared" si="1"/>
        <v>0</v>
      </c>
    </row>
    <row r="119" spans="1:6">
      <c r="A119" s="111">
        <v>20100055</v>
      </c>
      <c r="B119" s="112" t="s">
        <v>1697</v>
      </c>
      <c r="C119" s="148">
        <v>55</v>
      </c>
      <c r="D119" s="113"/>
      <c r="E119" s="113"/>
      <c r="F119" s="114">
        <f t="shared" si="1"/>
        <v>0</v>
      </c>
    </row>
    <row r="120" spans="1:6" ht="25.5">
      <c r="A120" s="111">
        <v>20100067</v>
      </c>
      <c r="B120" s="112" t="s">
        <v>1703</v>
      </c>
      <c r="C120" s="148">
        <v>67</v>
      </c>
      <c r="D120" s="113"/>
      <c r="E120" s="113"/>
      <c r="F120" s="114"/>
    </row>
    <row r="121" spans="1:6">
      <c r="A121" s="111">
        <v>20100068</v>
      </c>
      <c r="B121" s="112" t="s">
        <v>1704</v>
      </c>
      <c r="C121" s="148">
        <v>68</v>
      </c>
      <c r="D121" s="113"/>
      <c r="E121" s="113"/>
      <c r="F121" s="114"/>
    </row>
    <row r="122" spans="1:6">
      <c r="A122" s="111">
        <v>20100069</v>
      </c>
      <c r="B122" s="112" t="s">
        <v>1705</v>
      </c>
      <c r="C122" s="148">
        <v>69</v>
      </c>
      <c r="D122" s="113"/>
      <c r="E122" s="113"/>
      <c r="F122" s="114"/>
    </row>
    <row r="123" spans="1:6" ht="25.5">
      <c r="A123" s="111">
        <v>20100070</v>
      </c>
      <c r="B123" s="112" t="s">
        <v>1706</v>
      </c>
      <c r="C123" s="148">
        <v>70</v>
      </c>
      <c r="D123" s="113"/>
      <c r="E123" s="113"/>
      <c r="F123" s="114"/>
    </row>
    <row r="124" spans="1:6" ht="25.5">
      <c r="A124" s="111">
        <v>20100075</v>
      </c>
      <c r="B124" s="112" t="s">
        <v>1708</v>
      </c>
      <c r="C124" s="148">
        <v>75</v>
      </c>
      <c r="D124" s="113"/>
      <c r="E124" s="113"/>
      <c r="F124" s="114"/>
    </row>
    <row r="125" spans="1:6" ht="25.5">
      <c r="A125" s="111">
        <v>20100080</v>
      </c>
      <c r="B125" s="112" t="s">
        <v>1816</v>
      </c>
      <c r="C125" s="148">
        <v>80</v>
      </c>
      <c r="D125" s="113"/>
      <c r="E125" s="113"/>
      <c r="F125" s="114"/>
    </row>
    <row r="126" spans="1:6" ht="25.5">
      <c r="A126" s="111">
        <v>20100081</v>
      </c>
      <c r="B126" s="112" t="s">
        <v>1710</v>
      </c>
      <c r="C126" s="148">
        <v>81</v>
      </c>
      <c r="D126" s="113"/>
      <c r="E126" s="113"/>
      <c r="F126" s="114"/>
    </row>
    <row r="127" spans="1:6" ht="25.5">
      <c r="A127" s="111">
        <v>20100087</v>
      </c>
      <c r="B127" s="112" t="s">
        <v>1711</v>
      </c>
      <c r="C127" s="148">
        <v>87</v>
      </c>
      <c r="D127" s="113"/>
      <c r="E127" s="113"/>
      <c r="F127" s="114"/>
    </row>
    <row r="128" spans="1:6">
      <c r="A128" s="111">
        <v>20100100</v>
      </c>
      <c r="B128" s="112" t="s">
        <v>1713</v>
      </c>
      <c r="C128" s="148">
        <v>100</v>
      </c>
      <c r="D128" s="113"/>
      <c r="E128" s="113"/>
      <c r="F128" s="114"/>
    </row>
    <row r="129" spans="1:6" ht="25.5">
      <c r="A129" s="111">
        <v>20100101</v>
      </c>
      <c r="B129" s="112" t="s">
        <v>1714</v>
      </c>
      <c r="C129" s="148">
        <v>101</v>
      </c>
      <c r="D129" s="113"/>
      <c r="E129" s="113"/>
      <c r="F129" s="114"/>
    </row>
    <row r="130" spans="1:6">
      <c r="A130" s="111">
        <v>20100104</v>
      </c>
      <c r="B130" s="112" t="s">
        <v>1715</v>
      </c>
      <c r="C130" s="148">
        <v>104</v>
      </c>
      <c r="D130" s="113"/>
      <c r="E130" s="113"/>
      <c r="F130" s="114"/>
    </row>
    <row r="131" spans="1:6" ht="51">
      <c r="A131" s="111">
        <v>20100105</v>
      </c>
      <c r="B131" s="112" t="s">
        <v>1841</v>
      </c>
      <c r="C131" s="148">
        <v>105</v>
      </c>
      <c r="D131" s="113"/>
      <c r="E131" s="113"/>
      <c r="F131" s="114"/>
    </row>
    <row r="132" spans="1:6">
      <c r="A132" s="111">
        <v>20100106</v>
      </c>
      <c r="B132" s="112" t="s">
        <v>1716</v>
      </c>
      <c r="C132" s="148">
        <v>106</v>
      </c>
      <c r="D132" s="113"/>
      <c r="E132" s="113"/>
      <c r="F132" s="114"/>
    </row>
    <row r="133" spans="1:6" ht="25.5">
      <c r="A133" s="111">
        <v>20100109</v>
      </c>
      <c r="B133" s="112" t="s">
        <v>1845</v>
      </c>
      <c r="C133" s="148">
        <v>109</v>
      </c>
      <c r="D133" s="113"/>
      <c r="E133" s="113"/>
      <c r="F133" s="114"/>
    </row>
    <row r="134" spans="1:6" ht="38.25">
      <c r="A134" s="111">
        <v>20100110</v>
      </c>
      <c r="B134" s="112" t="s">
        <v>1847</v>
      </c>
      <c r="C134" s="148">
        <v>110</v>
      </c>
      <c r="D134" s="113"/>
      <c r="E134" s="113"/>
      <c r="F134" s="114"/>
    </row>
    <row r="135" spans="1:6" ht="25.5">
      <c r="A135" s="111">
        <v>20100112</v>
      </c>
      <c r="B135" s="112" t="s">
        <v>1719</v>
      </c>
      <c r="C135" s="148">
        <v>112</v>
      </c>
      <c r="D135" s="113"/>
      <c r="E135" s="113"/>
      <c r="F135" s="114"/>
    </row>
    <row r="136" spans="1:6" ht="25.5">
      <c r="A136" s="111">
        <v>20200001</v>
      </c>
      <c r="B136" s="112" t="s">
        <v>1734</v>
      </c>
      <c r="C136" s="148">
        <v>1</v>
      </c>
      <c r="D136" s="113"/>
      <c r="E136" s="113"/>
      <c r="F136" s="114">
        <f t="shared" ref="F136:F175" si="2">D136-E136</f>
        <v>0</v>
      </c>
    </row>
    <row r="137" spans="1:6">
      <c r="A137" s="111">
        <v>20200002</v>
      </c>
      <c r="B137" s="112" t="s">
        <v>1735</v>
      </c>
      <c r="C137" s="148">
        <v>2</v>
      </c>
      <c r="D137" s="113"/>
      <c r="E137" s="113"/>
      <c r="F137" s="114">
        <f t="shared" si="2"/>
        <v>0</v>
      </c>
    </row>
    <row r="138" spans="1:6" ht="25.5">
      <c r="A138" s="111">
        <v>20200008</v>
      </c>
      <c r="B138" s="112" t="s">
        <v>1740</v>
      </c>
      <c r="C138" s="148">
        <v>8</v>
      </c>
      <c r="D138" s="113"/>
      <c r="E138" s="113"/>
      <c r="F138" s="114">
        <f t="shared" si="2"/>
        <v>0</v>
      </c>
    </row>
    <row r="139" spans="1:6" ht="25.5">
      <c r="A139" s="111">
        <v>20200009</v>
      </c>
      <c r="B139" s="112" t="s">
        <v>1741</v>
      </c>
      <c r="C139" s="148">
        <v>9</v>
      </c>
      <c r="D139" s="113"/>
      <c r="E139" s="113"/>
      <c r="F139" s="114">
        <f t="shared" si="2"/>
        <v>0</v>
      </c>
    </row>
    <row r="140" spans="1:6">
      <c r="A140" s="111">
        <v>20200010</v>
      </c>
      <c r="B140" s="112" t="s">
        <v>1742</v>
      </c>
      <c r="C140" s="148">
        <v>10</v>
      </c>
      <c r="D140" s="113"/>
      <c r="E140" s="113"/>
      <c r="F140" s="114">
        <f t="shared" si="2"/>
        <v>0</v>
      </c>
    </row>
    <row r="141" spans="1:6">
      <c r="A141" s="111">
        <v>20200011</v>
      </c>
      <c r="B141" s="112" t="s">
        <v>1743</v>
      </c>
      <c r="C141" s="148">
        <v>11</v>
      </c>
      <c r="D141" s="113"/>
      <c r="E141" s="113"/>
      <c r="F141" s="114">
        <f t="shared" si="2"/>
        <v>0</v>
      </c>
    </row>
    <row r="142" spans="1:6" ht="25.5">
      <c r="A142" s="111">
        <v>20200012</v>
      </c>
      <c r="B142" s="112" t="s">
        <v>1744</v>
      </c>
      <c r="C142" s="148">
        <v>12</v>
      </c>
      <c r="D142" s="113"/>
      <c r="E142" s="113"/>
      <c r="F142" s="114">
        <f t="shared" si="2"/>
        <v>0</v>
      </c>
    </row>
    <row r="143" spans="1:6" ht="25.5">
      <c r="A143" s="111">
        <v>20200013</v>
      </c>
      <c r="B143" s="112" t="s">
        <v>1745</v>
      </c>
      <c r="C143" s="148">
        <v>13</v>
      </c>
      <c r="D143" s="113"/>
      <c r="E143" s="113"/>
      <c r="F143" s="114">
        <f t="shared" si="2"/>
        <v>0</v>
      </c>
    </row>
    <row r="144" spans="1:6" ht="38.25">
      <c r="A144" s="111">
        <v>20200014</v>
      </c>
      <c r="B144" s="112" t="s">
        <v>1746</v>
      </c>
      <c r="C144" s="148">
        <v>14</v>
      </c>
      <c r="D144" s="113"/>
      <c r="E144" s="113"/>
      <c r="F144" s="114">
        <f t="shared" si="2"/>
        <v>0</v>
      </c>
    </row>
    <row r="145" spans="1:6" ht="38.25">
      <c r="A145" s="111">
        <v>20200015</v>
      </c>
      <c r="B145" s="112" t="s">
        <v>1748</v>
      </c>
      <c r="C145" s="148">
        <v>15</v>
      </c>
      <c r="D145" s="113"/>
      <c r="E145" s="113"/>
      <c r="F145" s="114">
        <f t="shared" si="2"/>
        <v>0</v>
      </c>
    </row>
    <row r="146" spans="1:6">
      <c r="A146" s="111">
        <v>20200019</v>
      </c>
      <c r="B146" s="112" t="s">
        <v>1749</v>
      </c>
      <c r="C146" s="148">
        <v>19</v>
      </c>
      <c r="D146" s="113"/>
      <c r="E146" s="113"/>
      <c r="F146" s="114">
        <f t="shared" si="2"/>
        <v>0</v>
      </c>
    </row>
    <row r="147" spans="1:6" ht="25.5">
      <c r="A147" s="111">
        <v>20200020</v>
      </c>
      <c r="B147" s="112" t="s">
        <v>1750</v>
      </c>
      <c r="C147" s="148">
        <v>20</v>
      </c>
      <c r="D147" s="113"/>
      <c r="E147" s="113"/>
      <c r="F147" s="114">
        <f t="shared" si="2"/>
        <v>0</v>
      </c>
    </row>
    <row r="148" spans="1:6" ht="25.5">
      <c r="A148" s="111">
        <v>20200021</v>
      </c>
      <c r="B148" s="112" t="s">
        <v>1751</v>
      </c>
      <c r="C148" s="148">
        <v>21</v>
      </c>
      <c r="D148" s="113"/>
      <c r="E148" s="113"/>
      <c r="F148" s="114">
        <f t="shared" si="2"/>
        <v>0</v>
      </c>
    </row>
    <row r="149" spans="1:6" ht="25.5">
      <c r="A149" s="111">
        <v>20200022</v>
      </c>
      <c r="B149" s="112" t="s">
        <v>1753</v>
      </c>
      <c r="C149" s="148">
        <v>22</v>
      </c>
      <c r="D149" s="113"/>
      <c r="E149" s="113"/>
      <c r="F149" s="114">
        <f t="shared" si="2"/>
        <v>0</v>
      </c>
    </row>
    <row r="150" spans="1:6" ht="38.25">
      <c r="A150" s="111">
        <v>20200023</v>
      </c>
      <c r="B150" s="112" t="s">
        <v>1755</v>
      </c>
      <c r="C150" s="148">
        <v>23</v>
      </c>
      <c r="D150" s="113"/>
      <c r="E150" s="113"/>
      <c r="F150" s="114">
        <f t="shared" si="2"/>
        <v>0</v>
      </c>
    </row>
    <row r="151" spans="1:6" ht="38.25">
      <c r="A151" s="111">
        <v>20200024</v>
      </c>
      <c r="B151" s="112" t="s">
        <v>1757</v>
      </c>
      <c r="C151" s="148">
        <v>24</v>
      </c>
      <c r="D151" s="113"/>
      <c r="E151" s="113"/>
      <c r="F151" s="114">
        <f t="shared" si="2"/>
        <v>0</v>
      </c>
    </row>
    <row r="152" spans="1:6" ht="38.25">
      <c r="A152" s="111">
        <v>20200025</v>
      </c>
      <c r="B152" s="112" t="s">
        <v>1759</v>
      </c>
      <c r="C152" s="148">
        <v>25</v>
      </c>
      <c r="D152" s="113"/>
      <c r="E152" s="113"/>
      <c r="F152" s="114">
        <f t="shared" si="2"/>
        <v>0</v>
      </c>
    </row>
    <row r="153" spans="1:6">
      <c r="A153" s="111">
        <v>20200026</v>
      </c>
      <c r="B153" s="112" t="s">
        <v>1761</v>
      </c>
      <c r="C153" s="148">
        <v>26</v>
      </c>
      <c r="D153" s="113"/>
      <c r="E153" s="113"/>
      <c r="F153" s="114">
        <f t="shared" si="2"/>
        <v>0</v>
      </c>
    </row>
    <row r="154" spans="1:6" ht="25.5">
      <c r="A154" s="111">
        <v>20200027</v>
      </c>
      <c r="B154" s="112" t="s">
        <v>1762</v>
      </c>
      <c r="C154" s="148">
        <v>27</v>
      </c>
      <c r="D154" s="113"/>
      <c r="E154" s="113"/>
      <c r="F154" s="114">
        <f t="shared" si="2"/>
        <v>0</v>
      </c>
    </row>
    <row r="155" spans="1:6" ht="25.5">
      <c r="A155" s="111">
        <v>20200028</v>
      </c>
      <c r="B155" s="112" t="s">
        <v>1763</v>
      </c>
      <c r="C155" s="148">
        <v>28</v>
      </c>
      <c r="D155" s="113"/>
      <c r="E155" s="113"/>
      <c r="F155" s="114">
        <f t="shared" si="2"/>
        <v>0</v>
      </c>
    </row>
    <row r="156" spans="1:6" ht="25.5">
      <c r="A156" s="111">
        <v>20200029</v>
      </c>
      <c r="B156" s="112" t="s">
        <v>1764</v>
      </c>
      <c r="C156" s="148">
        <v>29</v>
      </c>
      <c r="D156" s="113"/>
      <c r="E156" s="113"/>
      <c r="F156" s="114">
        <f t="shared" si="2"/>
        <v>0</v>
      </c>
    </row>
    <row r="157" spans="1:6" ht="25.5">
      <c r="A157" s="111">
        <v>20200030</v>
      </c>
      <c r="B157" s="112" t="s">
        <v>1765</v>
      </c>
      <c r="C157" s="148">
        <v>30</v>
      </c>
      <c r="D157" s="113"/>
      <c r="E157" s="113"/>
      <c r="F157" s="114">
        <f t="shared" si="2"/>
        <v>0</v>
      </c>
    </row>
    <row r="158" spans="1:6" ht="25.5">
      <c r="A158" s="111">
        <v>20200031</v>
      </c>
      <c r="B158" s="112" t="s">
        <v>1766</v>
      </c>
      <c r="C158" s="148">
        <v>31</v>
      </c>
      <c r="D158" s="113"/>
      <c r="E158" s="113"/>
      <c r="F158" s="114">
        <f t="shared" si="2"/>
        <v>0</v>
      </c>
    </row>
    <row r="159" spans="1:6" ht="25.5">
      <c r="A159" s="111">
        <v>20200032</v>
      </c>
      <c r="B159" s="112" t="s">
        <v>1767</v>
      </c>
      <c r="C159" s="148">
        <v>32</v>
      </c>
      <c r="D159" s="113"/>
      <c r="E159" s="113"/>
      <c r="F159" s="114">
        <f t="shared" si="2"/>
        <v>0</v>
      </c>
    </row>
    <row r="160" spans="1:6" ht="25.5">
      <c r="A160" s="111">
        <v>20200035</v>
      </c>
      <c r="B160" s="112" t="s">
        <v>1770</v>
      </c>
      <c r="C160" s="148">
        <v>35</v>
      </c>
      <c r="D160" s="113"/>
      <c r="E160" s="113"/>
      <c r="F160" s="114">
        <f t="shared" si="2"/>
        <v>0</v>
      </c>
    </row>
    <row r="161" spans="1:6" ht="38.25">
      <c r="A161" s="111">
        <v>20200037</v>
      </c>
      <c r="B161" s="112" t="s">
        <v>1771</v>
      </c>
      <c r="C161" s="148">
        <v>37</v>
      </c>
      <c r="D161" s="113"/>
      <c r="E161" s="113"/>
      <c r="F161" s="114">
        <f t="shared" si="2"/>
        <v>0</v>
      </c>
    </row>
    <row r="162" spans="1:6" ht="25.5">
      <c r="A162" s="111">
        <v>20200039</v>
      </c>
      <c r="B162" s="112" t="s">
        <v>1772</v>
      </c>
      <c r="C162" s="148">
        <v>39</v>
      </c>
      <c r="D162" s="113"/>
      <c r="E162" s="113"/>
      <c r="F162" s="114">
        <f t="shared" si="2"/>
        <v>0</v>
      </c>
    </row>
    <row r="163" spans="1:6" ht="25.5">
      <c r="A163" s="111">
        <v>20200040</v>
      </c>
      <c r="B163" s="112" t="s">
        <v>1773</v>
      </c>
      <c r="C163" s="148">
        <v>40</v>
      </c>
      <c r="D163" s="113"/>
      <c r="E163" s="113"/>
      <c r="F163" s="114">
        <f t="shared" si="2"/>
        <v>0</v>
      </c>
    </row>
    <row r="164" spans="1:6" ht="25.5">
      <c r="A164" s="111">
        <v>20200041</v>
      </c>
      <c r="B164" s="112" t="s">
        <v>1775</v>
      </c>
      <c r="C164" s="148">
        <v>41</v>
      </c>
      <c r="D164" s="113"/>
      <c r="E164" s="113"/>
      <c r="F164" s="114">
        <f t="shared" si="2"/>
        <v>0</v>
      </c>
    </row>
    <row r="165" spans="1:6">
      <c r="A165" s="111">
        <v>20200043</v>
      </c>
      <c r="B165" s="112" t="s">
        <v>1777</v>
      </c>
      <c r="C165" s="148">
        <v>43</v>
      </c>
      <c r="D165" s="113"/>
      <c r="E165" s="113"/>
      <c r="F165" s="114">
        <f t="shared" si="2"/>
        <v>0</v>
      </c>
    </row>
    <row r="166" spans="1:6" ht="25.5">
      <c r="A166" s="111">
        <v>20200044</v>
      </c>
      <c r="B166" s="112" t="s">
        <v>1779</v>
      </c>
      <c r="C166" s="148">
        <v>44</v>
      </c>
      <c r="D166" s="113"/>
      <c r="E166" s="113"/>
      <c r="F166" s="114">
        <f t="shared" si="2"/>
        <v>0</v>
      </c>
    </row>
    <row r="167" spans="1:6" ht="25.5">
      <c r="A167" s="111">
        <v>20200045</v>
      </c>
      <c r="B167" s="112" t="s">
        <v>1781</v>
      </c>
      <c r="C167" s="148">
        <v>45</v>
      </c>
      <c r="D167" s="113"/>
      <c r="E167" s="113"/>
      <c r="F167" s="114">
        <f t="shared" si="2"/>
        <v>0</v>
      </c>
    </row>
    <row r="168" spans="1:6" ht="25.5">
      <c r="A168" s="111">
        <v>20200046</v>
      </c>
      <c r="B168" s="112" t="s">
        <v>1783</v>
      </c>
      <c r="C168" s="148">
        <v>46</v>
      </c>
      <c r="D168" s="113"/>
      <c r="E168" s="113"/>
      <c r="F168" s="114">
        <f t="shared" si="2"/>
        <v>0</v>
      </c>
    </row>
    <row r="169" spans="1:6" ht="25.5">
      <c r="A169" s="111">
        <v>20200049</v>
      </c>
      <c r="B169" s="112" t="s">
        <v>1787</v>
      </c>
      <c r="C169" s="148">
        <v>49</v>
      </c>
      <c r="D169" s="113"/>
      <c r="E169" s="113"/>
      <c r="F169" s="114">
        <f t="shared" si="2"/>
        <v>0</v>
      </c>
    </row>
    <row r="170" spans="1:6" ht="25.5">
      <c r="A170" s="111">
        <v>20200050</v>
      </c>
      <c r="B170" s="112" t="s">
        <v>1789</v>
      </c>
      <c r="C170" s="148">
        <v>50</v>
      </c>
      <c r="D170" s="113"/>
      <c r="E170" s="113"/>
      <c r="F170" s="114">
        <f t="shared" si="2"/>
        <v>0</v>
      </c>
    </row>
    <row r="171" spans="1:6" ht="38.25">
      <c r="A171" s="111">
        <v>20200051</v>
      </c>
      <c r="B171" s="112" t="s">
        <v>1791</v>
      </c>
      <c r="C171" s="148">
        <v>51</v>
      </c>
      <c r="D171" s="113"/>
      <c r="E171" s="113"/>
      <c r="F171" s="114">
        <f t="shared" si="2"/>
        <v>0</v>
      </c>
    </row>
    <row r="172" spans="1:6" ht="51">
      <c r="A172" s="111">
        <v>20200052</v>
      </c>
      <c r="B172" s="112" t="s">
        <v>1793</v>
      </c>
      <c r="C172" s="148">
        <v>52</v>
      </c>
      <c r="D172" s="113"/>
      <c r="E172" s="113"/>
      <c r="F172" s="114">
        <f t="shared" si="2"/>
        <v>0</v>
      </c>
    </row>
    <row r="173" spans="1:6" ht="38.25">
      <c r="A173" s="111">
        <v>20200053</v>
      </c>
      <c r="B173" s="112" t="s">
        <v>1795</v>
      </c>
      <c r="C173" s="148">
        <v>53</v>
      </c>
      <c r="D173" s="113"/>
      <c r="E173" s="113"/>
      <c r="F173" s="114">
        <f t="shared" si="2"/>
        <v>0</v>
      </c>
    </row>
    <row r="174" spans="1:6" ht="38.25">
      <c r="A174" s="111">
        <v>20200054</v>
      </c>
      <c r="B174" s="112" t="s">
        <v>1797</v>
      </c>
      <c r="C174" s="148">
        <v>54</v>
      </c>
      <c r="D174" s="113"/>
      <c r="E174" s="113"/>
      <c r="F174" s="114">
        <f t="shared" si="2"/>
        <v>0</v>
      </c>
    </row>
    <row r="175" spans="1:6">
      <c r="A175" s="111">
        <v>20200055</v>
      </c>
      <c r="B175" s="112" t="s">
        <v>1798</v>
      </c>
      <c r="C175" s="148">
        <v>55</v>
      </c>
      <c r="D175" s="113"/>
      <c r="E175" s="113"/>
      <c r="F175" s="114">
        <f t="shared" si="2"/>
        <v>0</v>
      </c>
    </row>
    <row r="176" spans="1:6" ht="25.5">
      <c r="A176" s="111">
        <v>20200067</v>
      </c>
      <c r="B176" s="112" t="s">
        <v>1805</v>
      </c>
      <c r="C176" s="148">
        <v>67</v>
      </c>
      <c r="D176" s="113"/>
      <c r="E176" s="113"/>
      <c r="F176" s="114"/>
    </row>
    <row r="177" spans="1:6">
      <c r="A177" s="111">
        <v>20200068</v>
      </c>
      <c r="B177" s="112" t="s">
        <v>1806</v>
      </c>
      <c r="C177" s="148">
        <v>68</v>
      </c>
      <c r="D177" s="113"/>
      <c r="E177" s="113"/>
      <c r="F177" s="114"/>
    </row>
    <row r="178" spans="1:6">
      <c r="A178" s="111">
        <v>20200069</v>
      </c>
      <c r="B178" s="112" t="s">
        <v>1807</v>
      </c>
      <c r="C178" s="148">
        <v>69</v>
      </c>
      <c r="D178" s="113"/>
      <c r="E178" s="113"/>
      <c r="F178" s="114"/>
    </row>
    <row r="179" spans="1:6" ht="25.5">
      <c r="A179" s="111">
        <v>20200070</v>
      </c>
      <c r="B179" s="112" t="s">
        <v>1808</v>
      </c>
      <c r="C179" s="148">
        <v>70</v>
      </c>
      <c r="D179" s="113"/>
      <c r="E179" s="113"/>
      <c r="F179" s="114"/>
    </row>
    <row r="180" spans="1:6" ht="25.5">
      <c r="A180" s="111">
        <v>20200075</v>
      </c>
      <c r="B180" s="112" t="s">
        <v>1812</v>
      </c>
      <c r="C180" s="148">
        <v>75</v>
      </c>
      <c r="D180" s="113"/>
      <c r="E180" s="113"/>
      <c r="F180" s="114"/>
    </row>
    <row r="181" spans="1:6" ht="25.5">
      <c r="A181" s="111">
        <v>20200080</v>
      </c>
      <c r="B181" s="112" t="s">
        <v>1817</v>
      </c>
      <c r="C181" s="148">
        <v>80</v>
      </c>
      <c r="D181" s="113"/>
      <c r="E181" s="113"/>
      <c r="F181" s="114"/>
    </row>
    <row r="182" spans="1:6" ht="25.5">
      <c r="A182" s="111">
        <v>20200081</v>
      </c>
      <c r="B182" s="112" t="s">
        <v>1818</v>
      </c>
      <c r="C182" s="148">
        <v>81</v>
      </c>
      <c r="D182" s="113"/>
      <c r="E182" s="113"/>
      <c r="F182" s="114"/>
    </row>
    <row r="183" spans="1:6" ht="25.5">
      <c r="A183" s="111">
        <v>20200087</v>
      </c>
      <c r="B183" s="112" t="s">
        <v>1824</v>
      </c>
      <c r="C183" s="148">
        <v>87</v>
      </c>
      <c r="D183" s="113"/>
      <c r="E183" s="113"/>
      <c r="F183" s="114"/>
    </row>
    <row r="184" spans="1:6">
      <c r="A184" s="111">
        <v>20200100</v>
      </c>
      <c r="B184" s="112" t="s">
        <v>1836</v>
      </c>
      <c r="C184" s="148">
        <v>100</v>
      </c>
      <c r="D184" s="113"/>
      <c r="E184" s="113"/>
      <c r="F184" s="114"/>
    </row>
    <row r="185" spans="1:6" ht="25.5">
      <c r="A185" s="111">
        <v>20200101</v>
      </c>
      <c r="B185" s="112" t="s">
        <v>1837</v>
      </c>
      <c r="C185" s="148">
        <v>101</v>
      </c>
      <c r="D185" s="113"/>
      <c r="E185" s="113"/>
      <c r="F185" s="114"/>
    </row>
    <row r="186" spans="1:6">
      <c r="A186" s="111">
        <v>20200104</v>
      </c>
      <c r="B186" s="112" t="s">
        <v>1840</v>
      </c>
      <c r="C186" s="148">
        <v>104</v>
      </c>
      <c r="D186" s="113"/>
      <c r="E186" s="113"/>
      <c r="F186" s="114"/>
    </row>
    <row r="187" spans="1:6" ht="51">
      <c r="A187" s="111">
        <v>20200105</v>
      </c>
      <c r="B187" s="112" t="s">
        <v>1842</v>
      </c>
      <c r="C187" s="148">
        <v>105</v>
      </c>
      <c r="D187" s="113"/>
      <c r="E187" s="113"/>
      <c r="F187" s="114"/>
    </row>
    <row r="188" spans="1:6">
      <c r="A188" s="111">
        <v>20200106</v>
      </c>
      <c r="B188" s="112" t="s">
        <v>1843</v>
      </c>
      <c r="C188" s="148">
        <v>106</v>
      </c>
      <c r="D188" s="113"/>
      <c r="E188" s="113"/>
      <c r="F188" s="114"/>
    </row>
    <row r="189" spans="1:6" ht="25.5">
      <c r="A189" s="111">
        <v>20200109</v>
      </c>
      <c r="B189" s="112" t="s">
        <v>1846</v>
      </c>
      <c r="C189" s="148">
        <v>109</v>
      </c>
      <c r="D189" s="113"/>
      <c r="E189" s="113"/>
      <c r="F189" s="114"/>
    </row>
    <row r="190" spans="1:6" ht="38.25">
      <c r="A190" s="111">
        <v>20200110</v>
      </c>
      <c r="B190" s="112" t="s">
        <v>1848</v>
      </c>
      <c r="C190" s="148">
        <v>110</v>
      </c>
      <c r="D190" s="113"/>
      <c r="E190" s="113"/>
      <c r="F190" s="114"/>
    </row>
    <row r="191" spans="1:6" ht="25.5">
      <c r="A191" s="111">
        <v>20200112</v>
      </c>
      <c r="B191" s="112" t="s">
        <v>1849</v>
      </c>
      <c r="C191" s="148">
        <v>112</v>
      </c>
      <c r="D191" s="113"/>
      <c r="E191" s="113"/>
      <c r="F191" s="114"/>
    </row>
    <row r="192" spans="1:6">
      <c r="A192" s="111">
        <v>22000060</v>
      </c>
      <c r="B192" s="112" t="s">
        <v>1803</v>
      </c>
      <c r="C192" s="148">
        <v>60</v>
      </c>
      <c r="D192" s="113"/>
      <c r="E192" s="113"/>
      <c r="F192" s="114"/>
    </row>
    <row r="193" spans="1:6">
      <c r="A193" s="111">
        <v>22100113</v>
      </c>
      <c r="B193" s="112" t="s">
        <v>1850</v>
      </c>
      <c r="C193" s="148">
        <v>113</v>
      </c>
      <c r="D193" s="113"/>
      <c r="E193" s="113"/>
      <c r="F193" s="114"/>
    </row>
    <row r="194" spans="1:6">
      <c r="A194" s="111">
        <v>22100114</v>
      </c>
      <c r="B194" s="112" t="s">
        <v>1851</v>
      </c>
      <c r="C194" s="148">
        <v>114</v>
      </c>
      <c r="D194" s="113"/>
      <c r="E194" s="113"/>
      <c r="F194" s="114"/>
    </row>
    <row r="195" spans="1:6" ht="25.5">
      <c r="A195" s="111">
        <v>22100115</v>
      </c>
      <c r="B195" s="112" t="s">
        <v>1852</v>
      </c>
      <c r="C195" s="148">
        <v>115</v>
      </c>
      <c r="D195" s="113"/>
      <c r="E195" s="113"/>
      <c r="F195" s="114"/>
    </row>
    <row r="196" spans="1:6" ht="25.5">
      <c r="A196" s="111">
        <v>22100116</v>
      </c>
      <c r="B196" s="112" t="s">
        <v>1854</v>
      </c>
      <c r="C196" s="148">
        <v>116</v>
      </c>
      <c r="D196" s="113"/>
      <c r="E196" s="113"/>
      <c r="F196" s="114"/>
    </row>
    <row r="197" spans="1:6" ht="25.5">
      <c r="A197" s="111">
        <v>22100117</v>
      </c>
      <c r="B197" s="112" t="s">
        <v>1855</v>
      </c>
      <c r="C197" s="148">
        <v>117</v>
      </c>
      <c r="D197" s="113"/>
      <c r="E197" s="113"/>
      <c r="F197" s="114"/>
    </row>
    <row r="198" spans="1:6" ht="38.25">
      <c r="A198" s="111">
        <v>22100118</v>
      </c>
      <c r="B198" s="112" t="s">
        <v>1856</v>
      </c>
      <c r="C198" s="148">
        <v>118</v>
      </c>
      <c r="D198" s="113"/>
      <c r="E198" s="113"/>
      <c r="F198" s="114"/>
    </row>
    <row r="199" spans="1:6" ht="25.5">
      <c r="A199" s="111">
        <v>22100119</v>
      </c>
      <c r="B199" s="112" t="s">
        <v>1857</v>
      </c>
      <c r="C199" s="148">
        <v>119</v>
      </c>
      <c r="D199" s="113"/>
      <c r="E199" s="113"/>
      <c r="F199" s="114"/>
    </row>
    <row r="200" spans="1:6" ht="25.5">
      <c r="A200" s="111">
        <v>22100120</v>
      </c>
      <c r="B200" s="112" t="s">
        <v>1858</v>
      </c>
      <c r="C200" s="148">
        <v>120</v>
      </c>
      <c r="D200" s="113"/>
      <c r="E200" s="113"/>
      <c r="F200" s="114"/>
    </row>
    <row r="201" spans="1:6">
      <c r="A201" s="111">
        <v>22200113</v>
      </c>
      <c r="B201" s="112" t="s">
        <v>1521</v>
      </c>
      <c r="C201" s="148">
        <v>113</v>
      </c>
      <c r="D201" s="113"/>
      <c r="E201" s="113"/>
      <c r="F201" s="114"/>
    </row>
    <row r="202" spans="1:6">
      <c r="A202" s="111">
        <v>22200114</v>
      </c>
      <c r="B202" s="112" t="s">
        <v>1522</v>
      </c>
      <c r="C202" s="148">
        <v>114</v>
      </c>
      <c r="D202" s="113"/>
      <c r="E202" s="113"/>
      <c r="F202" s="114"/>
    </row>
    <row r="203" spans="1:6" ht="25.5">
      <c r="A203" s="111">
        <v>22200115</v>
      </c>
      <c r="B203" s="112" t="s">
        <v>1853</v>
      </c>
      <c r="C203" s="148">
        <v>115</v>
      </c>
      <c r="D203" s="113"/>
      <c r="E203" s="113"/>
      <c r="F203" s="114"/>
    </row>
    <row r="204" spans="1:6" ht="25.5">
      <c r="A204" s="111">
        <v>22200116</v>
      </c>
      <c r="B204" s="112" t="s">
        <v>1525</v>
      </c>
      <c r="C204" s="148">
        <v>116</v>
      </c>
      <c r="D204" s="113"/>
      <c r="E204" s="113"/>
      <c r="F204" s="114"/>
    </row>
    <row r="205" spans="1:6" ht="25.5">
      <c r="A205" s="111">
        <v>22200117</v>
      </c>
      <c r="B205" s="112" t="s">
        <v>1526</v>
      </c>
      <c r="C205" s="148">
        <v>117</v>
      </c>
      <c r="D205" s="113"/>
      <c r="E205" s="113"/>
      <c r="F205" s="114"/>
    </row>
    <row r="206" spans="1:6" ht="38.25">
      <c r="A206" s="111">
        <v>22200118</v>
      </c>
      <c r="B206" s="112" t="s">
        <v>1528</v>
      </c>
      <c r="C206" s="148">
        <v>118</v>
      </c>
      <c r="D206" s="113"/>
      <c r="E206" s="113"/>
      <c r="F206" s="114"/>
    </row>
    <row r="207" spans="1:6" ht="25.5">
      <c r="A207" s="111">
        <v>22200119</v>
      </c>
      <c r="B207" s="112" t="s">
        <v>1531</v>
      </c>
      <c r="C207" s="148">
        <v>119</v>
      </c>
      <c r="D207" s="113"/>
      <c r="E207" s="113"/>
      <c r="F207" s="114"/>
    </row>
    <row r="208" spans="1:6" ht="38.25">
      <c r="A208" s="111">
        <v>22200120</v>
      </c>
      <c r="B208" s="112" t="s">
        <v>1859</v>
      </c>
      <c r="C208" s="148">
        <v>120</v>
      </c>
      <c r="D208" s="113"/>
      <c r="E208" s="113"/>
      <c r="F208" s="114"/>
    </row>
    <row r="209" spans="1:6">
      <c r="A209" s="116"/>
      <c r="B209" s="116" t="s">
        <v>1</v>
      </c>
      <c r="C209" s="149"/>
      <c r="D209" s="118">
        <f>SUM(D16:D208)</f>
        <v>0</v>
      </c>
      <c r="E209" s="118">
        <f>SUM(E16:E208)</f>
        <v>0</v>
      </c>
      <c r="F209" s="118">
        <f>SUM(F16:F208)</f>
        <v>0</v>
      </c>
    </row>
    <row r="210" spans="1:6" s="119" customFormat="1">
      <c r="A210" s="138"/>
      <c r="B210" s="138"/>
      <c r="C210" s="152"/>
      <c r="D210" s="138"/>
      <c r="E210" s="138"/>
      <c r="F210" s="138"/>
    </row>
    <row r="211" spans="1:6" s="119" customFormat="1">
      <c r="A211" s="138"/>
      <c r="B211" s="138"/>
      <c r="C211" s="152"/>
      <c r="D211" s="138"/>
      <c r="E211" s="138"/>
      <c r="F211" s="138"/>
    </row>
    <row r="213" spans="1:6" ht="15.75">
      <c r="A213" s="7" t="s">
        <v>20</v>
      </c>
      <c r="B213" s="92"/>
      <c r="C213" s="168"/>
      <c r="D213" s="92"/>
      <c r="E213" s="92"/>
      <c r="F213" s="92"/>
    </row>
    <row r="214" spans="1:6">
      <c r="A214" s="8"/>
      <c r="B214" s="13" t="s">
        <v>5</v>
      </c>
      <c r="C214" s="154"/>
      <c r="D214" s="45" t="s">
        <v>7</v>
      </c>
      <c r="F214" s="45"/>
    </row>
    <row r="215" spans="1:6">
      <c r="A215" s="1" t="s">
        <v>21</v>
      </c>
      <c r="B215" s="31"/>
      <c r="C215" s="31"/>
      <c r="D215" s="8"/>
      <c r="F215" s="8"/>
    </row>
    <row r="216" spans="1:6">
      <c r="A216" s="1"/>
      <c r="B216" s="42"/>
      <c r="C216" s="42"/>
      <c r="D216" s="1"/>
      <c r="F216" s="1"/>
    </row>
    <row r="217" spans="1:6" ht="15.75">
      <c r="A217" s="7" t="s">
        <v>4</v>
      </c>
      <c r="B217" s="1"/>
      <c r="C217" s="104"/>
      <c r="D217" s="1"/>
      <c r="F217" s="1"/>
    </row>
    <row r="218" spans="1:6" ht="15.75">
      <c r="A218" s="92"/>
      <c r="B218" s="92"/>
      <c r="C218" s="168"/>
      <c r="D218" s="92"/>
      <c r="E218" s="145"/>
      <c r="F218" s="92"/>
    </row>
    <row r="219" spans="1:6">
      <c r="A219" s="146"/>
      <c r="B219" s="13" t="s">
        <v>1733</v>
      </c>
      <c r="C219" s="154"/>
      <c r="D219" s="45" t="s">
        <v>8</v>
      </c>
      <c r="F219" s="45"/>
    </row>
    <row r="220" spans="1:6">
      <c r="A220" s="1"/>
      <c r="B220" s="5"/>
      <c r="C220" s="42"/>
      <c r="E220" s="1"/>
      <c r="F220" s="1"/>
    </row>
    <row r="221" spans="1:6" ht="15.75">
      <c r="A221" s="7" t="s">
        <v>6</v>
      </c>
      <c r="B221" s="29"/>
      <c r="C221" s="168"/>
      <c r="D221" s="92"/>
      <c r="E221" s="92"/>
      <c r="F221" s="92"/>
    </row>
    <row r="222" spans="1:6">
      <c r="C222" s="155"/>
    </row>
    <row r="223" spans="1:6">
      <c r="C223" s="155"/>
    </row>
  </sheetData>
  <sortState ref="A16:F208">
    <sortCondition ref="A16:A208"/>
  </sortState>
  <mergeCells count="10">
    <mergeCell ref="A3:F3"/>
    <mergeCell ref="A6:F6"/>
    <mergeCell ref="A7:F7"/>
    <mergeCell ref="A12:A14"/>
    <mergeCell ref="B12:B14"/>
    <mergeCell ref="C12:C14"/>
    <mergeCell ref="D12:D14"/>
    <mergeCell ref="E12:F12"/>
    <mergeCell ref="E13:E14"/>
    <mergeCell ref="F13:F14"/>
  </mergeCells>
  <pageMargins left="0.39370078740157483" right="0.39370078740157483" top="0.59055118110236227" bottom="0" header="0.31496062992125984" footer="0.31496062992125984"/>
  <pageSetup paperSize="9" scale="80" fitToHeight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05"/>
  <sheetViews>
    <sheetView workbookViewId="0">
      <pane xSplit="1" ySplit="14" topLeftCell="B15" activePane="bottomRight" state="frozen"/>
      <selection pane="topRight" activeCell="B1" sqref="B1"/>
      <selection pane="bottomLeft" activeCell="A12" sqref="A12"/>
      <selection pane="bottomRight" activeCell="O2" sqref="O2"/>
    </sheetView>
  </sheetViews>
  <sheetFormatPr defaultRowHeight="12.75"/>
  <cols>
    <col min="1" max="1" width="44.140625" style="1" bestFit="1" customWidth="1"/>
    <col min="2" max="4" width="8.7109375" style="1" customWidth="1"/>
    <col min="5" max="5" width="8.7109375" style="22" customWidth="1"/>
    <col min="6" max="6" width="8.7109375" style="1" customWidth="1"/>
    <col min="7" max="7" width="11.7109375" style="1" customWidth="1"/>
    <col min="8" max="10" width="11.7109375" style="22" customWidth="1"/>
    <col min="11" max="11" width="14.7109375" style="22" customWidth="1"/>
    <col min="12" max="15" width="11.7109375" style="22" customWidth="1"/>
    <col min="16" max="19" width="10.7109375" style="1" customWidth="1"/>
    <col min="20" max="16384" width="9.140625" style="1"/>
  </cols>
  <sheetData>
    <row r="1" spans="1:24">
      <c r="O1" s="36" t="s">
        <v>31</v>
      </c>
    </row>
    <row r="2" spans="1:24">
      <c r="O2" s="2" t="s">
        <v>1880</v>
      </c>
    </row>
    <row r="3" spans="1:24" ht="3.75" customHeight="1">
      <c r="O3" s="36"/>
    </row>
    <row r="4" spans="1:24" s="14" customFormat="1" ht="15.75">
      <c r="A4" s="258" t="s">
        <v>167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19"/>
      <c r="Q4" s="19"/>
      <c r="R4" s="19"/>
      <c r="S4" s="19"/>
    </row>
    <row r="5" spans="1:24" ht="3.75" customHeight="1"/>
    <row r="6" spans="1:24" s="15" customFormat="1" ht="31.5" customHeight="1">
      <c r="A6" s="15" t="s">
        <v>18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0"/>
      <c r="Q6" s="20"/>
      <c r="R6" s="20"/>
      <c r="S6" s="20"/>
      <c r="T6" s="21"/>
      <c r="U6" s="21"/>
      <c r="V6" s="21"/>
      <c r="W6" s="21"/>
      <c r="X6" s="21"/>
    </row>
    <row r="7" spans="1:24" ht="5.25" customHeight="1">
      <c r="B7" s="3"/>
      <c r="C7" s="3"/>
      <c r="D7" s="3"/>
      <c r="E7" s="10"/>
      <c r="F7" s="3"/>
      <c r="G7" s="3"/>
      <c r="H7" s="10"/>
      <c r="I7" s="10"/>
      <c r="J7" s="10"/>
      <c r="K7" s="10"/>
      <c r="L7" s="10"/>
      <c r="M7" s="10"/>
      <c r="N7" s="10"/>
      <c r="O7" s="10"/>
      <c r="P7" s="4"/>
      <c r="Q7" s="4"/>
      <c r="R7" s="4"/>
      <c r="S7" s="4"/>
      <c r="T7" s="5"/>
      <c r="U7" s="5"/>
      <c r="V7" s="5"/>
      <c r="W7" s="5"/>
      <c r="X7" s="5"/>
    </row>
    <row r="8" spans="1:24" s="50" customFormat="1" ht="13.5">
      <c r="A8" s="37" t="s">
        <v>1864</v>
      </c>
      <c r="B8" s="256"/>
      <c r="C8" s="270"/>
      <c r="D8" s="257"/>
      <c r="E8" s="46"/>
      <c r="F8" s="47"/>
      <c r="G8" s="47"/>
      <c r="H8" s="46"/>
      <c r="I8" s="46"/>
      <c r="J8" s="46"/>
      <c r="K8" s="46"/>
      <c r="L8" s="46"/>
      <c r="M8" s="46"/>
      <c r="N8" s="46"/>
      <c r="O8" s="46"/>
      <c r="P8" s="48"/>
      <c r="Q8" s="48"/>
      <c r="R8" s="48"/>
      <c r="S8" s="48"/>
      <c r="T8" s="49"/>
      <c r="U8" s="49"/>
      <c r="V8" s="49"/>
      <c r="W8" s="49"/>
      <c r="X8" s="49"/>
    </row>
    <row r="9" spans="1:24" s="50" customFormat="1" ht="13.5">
      <c r="A9" s="37" t="s">
        <v>1882</v>
      </c>
      <c r="B9" s="256"/>
      <c r="C9" s="270"/>
      <c r="D9" s="257"/>
      <c r="E9" s="46"/>
      <c r="F9" s="47"/>
      <c r="G9" s="47"/>
      <c r="H9" s="46"/>
      <c r="I9" s="46"/>
      <c r="J9" s="46"/>
      <c r="K9" s="46"/>
      <c r="L9" s="46"/>
      <c r="M9" s="46"/>
      <c r="N9" s="46"/>
      <c r="O9" s="46"/>
      <c r="P9" s="48"/>
      <c r="Q9" s="48"/>
      <c r="R9" s="48"/>
      <c r="S9" s="48"/>
      <c r="T9" s="49"/>
      <c r="U9" s="49"/>
      <c r="V9" s="49"/>
      <c r="W9" s="49"/>
      <c r="X9" s="49"/>
    </row>
    <row r="10" spans="1:24" ht="6" customHeight="1"/>
    <row r="11" spans="1:24" s="23" customFormat="1" ht="26.25" customHeight="1">
      <c r="A11" s="278" t="s">
        <v>1872</v>
      </c>
      <c r="B11" s="281" t="s">
        <v>1886</v>
      </c>
      <c r="C11" s="282"/>
      <c r="D11" s="282"/>
      <c r="E11" s="282"/>
      <c r="F11" s="282"/>
      <c r="G11" s="283"/>
      <c r="H11" s="275" t="s">
        <v>1887</v>
      </c>
      <c r="I11" s="276"/>
      <c r="J11" s="276"/>
      <c r="K11" s="277"/>
      <c r="L11" s="271" t="s">
        <v>1888</v>
      </c>
      <c r="M11" s="272"/>
      <c r="N11" s="272"/>
      <c r="O11" s="273"/>
    </row>
    <row r="12" spans="1:24" s="27" customFormat="1" ht="24" customHeight="1">
      <c r="A12" s="279"/>
      <c r="B12" s="272" t="s">
        <v>23</v>
      </c>
      <c r="C12" s="272"/>
      <c r="D12" s="278" t="s">
        <v>0</v>
      </c>
      <c r="E12" s="286" t="s">
        <v>27</v>
      </c>
      <c r="F12" s="286"/>
      <c r="G12" s="287" t="s">
        <v>1875</v>
      </c>
      <c r="H12" s="294" t="s">
        <v>164</v>
      </c>
      <c r="I12" s="284" t="s">
        <v>165</v>
      </c>
      <c r="J12" s="284" t="s">
        <v>166</v>
      </c>
      <c r="K12" s="290" t="s">
        <v>160</v>
      </c>
      <c r="L12" s="292" t="s">
        <v>164</v>
      </c>
      <c r="M12" s="284" t="s">
        <v>165</v>
      </c>
      <c r="N12" s="284" t="s">
        <v>166</v>
      </c>
      <c r="O12" s="288" t="s">
        <v>147</v>
      </c>
    </row>
    <row r="13" spans="1:24" s="27" customFormat="1" ht="81">
      <c r="A13" s="280"/>
      <c r="B13" s="24" t="s">
        <v>28</v>
      </c>
      <c r="C13" s="25" t="s">
        <v>1874</v>
      </c>
      <c r="D13" s="280"/>
      <c r="E13" s="26" t="s">
        <v>28</v>
      </c>
      <c r="F13" s="26" t="s">
        <v>71</v>
      </c>
      <c r="G13" s="287"/>
      <c r="H13" s="295"/>
      <c r="I13" s="285"/>
      <c r="J13" s="285"/>
      <c r="K13" s="291"/>
      <c r="L13" s="293"/>
      <c r="M13" s="285"/>
      <c r="N13" s="285"/>
      <c r="O13" s="289"/>
    </row>
    <row r="14" spans="1:24" s="18" customFormat="1" ht="11.25">
      <c r="A14" s="61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62">
        <v>7</v>
      </c>
      <c r="H14" s="61">
        <v>8</v>
      </c>
      <c r="I14" s="17">
        <v>9</v>
      </c>
      <c r="J14" s="17">
        <v>10</v>
      </c>
      <c r="K14" s="62">
        <v>13</v>
      </c>
      <c r="L14" s="61">
        <v>14</v>
      </c>
      <c r="M14" s="17">
        <v>16</v>
      </c>
      <c r="N14" s="17">
        <v>17</v>
      </c>
      <c r="O14" s="62">
        <v>18</v>
      </c>
    </row>
    <row r="15" spans="1:24">
      <c r="A15" s="63" t="s">
        <v>91</v>
      </c>
      <c r="B15" s="91"/>
      <c r="C15" s="91"/>
      <c r="D15" s="91"/>
      <c r="E15" s="11">
        <v>5707</v>
      </c>
      <c r="F15" s="11">
        <v>3741</v>
      </c>
      <c r="G15" s="67">
        <f t="shared" ref="G15:G46" si="0">ROUND(B15*E15+C15*F15,0)</f>
        <v>0</v>
      </c>
      <c r="H15" s="71"/>
      <c r="I15" s="58"/>
      <c r="J15" s="58"/>
      <c r="K15" s="89"/>
      <c r="L15" s="71"/>
      <c r="M15" s="58"/>
      <c r="N15" s="58"/>
      <c r="O15" s="67">
        <f>L15+M15+ROUND(N15*3.8,0)</f>
        <v>0</v>
      </c>
    </row>
    <row r="16" spans="1:24">
      <c r="A16" s="63" t="s">
        <v>92</v>
      </c>
      <c r="B16" s="91"/>
      <c r="C16" s="91"/>
      <c r="D16" s="91"/>
      <c r="E16" s="11">
        <v>5076</v>
      </c>
      <c r="F16" s="11">
        <v>2672</v>
      </c>
      <c r="G16" s="67">
        <f t="shared" si="0"/>
        <v>0</v>
      </c>
      <c r="H16" s="71"/>
      <c r="I16" s="58"/>
      <c r="J16" s="58"/>
      <c r="K16" s="89"/>
      <c r="L16" s="71"/>
      <c r="M16" s="58"/>
      <c r="N16" s="58"/>
      <c r="O16" s="67">
        <f>L16+M16+ROUND(N16*3.8,0)</f>
        <v>0</v>
      </c>
    </row>
    <row r="17" spans="1:15">
      <c r="A17" s="63" t="s">
        <v>93</v>
      </c>
      <c r="B17" s="91"/>
      <c r="C17" s="91"/>
      <c r="D17" s="91"/>
      <c r="E17" s="11">
        <v>4275</v>
      </c>
      <c r="F17" s="11">
        <v>3206</v>
      </c>
      <c r="G17" s="67">
        <f t="shared" si="0"/>
        <v>0</v>
      </c>
      <c r="H17" s="71"/>
      <c r="I17" s="58"/>
      <c r="J17" s="58"/>
      <c r="K17" s="89"/>
      <c r="L17" s="71"/>
      <c r="M17" s="58"/>
      <c r="N17" s="58"/>
      <c r="O17" s="67">
        <f>L17+M17+ROUND(N17*2.6,0)</f>
        <v>0</v>
      </c>
    </row>
    <row r="18" spans="1:15">
      <c r="A18" s="63" t="s">
        <v>94</v>
      </c>
      <c r="B18" s="91"/>
      <c r="C18" s="91"/>
      <c r="D18" s="91"/>
      <c r="E18" s="11">
        <v>4008</v>
      </c>
      <c r="F18" s="11">
        <v>2939</v>
      </c>
      <c r="G18" s="67">
        <f t="shared" si="0"/>
        <v>0</v>
      </c>
      <c r="H18" s="71"/>
      <c r="I18" s="58"/>
      <c r="J18" s="58"/>
      <c r="K18" s="89"/>
      <c r="L18" s="71"/>
      <c r="M18" s="58"/>
      <c r="N18" s="58"/>
      <c r="O18" s="67">
        <f>L18+M18+ROUND(N18*2.6,0)</f>
        <v>0</v>
      </c>
    </row>
    <row r="19" spans="1:15">
      <c r="A19" s="63" t="s">
        <v>95</v>
      </c>
      <c r="B19" s="91"/>
      <c r="C19" s="91"/>
      <c r="D19" s="91"/>
      <c r="E19" s="11">
        <v>4008</v>
      </c>
      <c r="F19" s="11"/>
      <c r="G19" s="67">
        <f t="shared" si="0"/>
        <v>0</v>
      </c>
      <c r="H19" s="71"/>
      <c r="I19" s="58"/>
      <c r="J19" s="58"/>
      <c r="K19" s="89"/>
      <c r="L19" s="71"/>
      <c r="M19" s="58"/>
      <c r="N19" s="58"/>
      <c r="O19" s="67">
        <f t="shared" ref="O19:O31" si="1">L19+M19+ROUND(N19*2.9,0)</f>
        <v>0</v>
      </c>
    </row>
    <row r="20" spans="1:15">
      <c r="A20" s="63" t="s">
        <v>96</v>
      </c>
      <c r="B20" s="91"/>
      <c r="C20" s="91"/>
      <c r="D20" s="91"/>
      <c r="E20" s="11">
        <v>4008</v>
      </c>
      <c r="F20" s="11"/>
      <c r="G20" s="67">
        <f t="shared" si="0"/>
        <v>0</v>
      </c>
      <c r="H20" s="71"/>
      <c r="I20" s="58"/>
      <c r="J20" s="58"/>
      <c r="K20" s="89"/>
      <c r="L20" s="71"/>
      <c r="M20" s="58"/>
      <c r="N20" s="58"/>
      <c r="O20" s="67">
        <f t="shared" si="1"/>
        <v>0</v>
      </c>
    </row>
    <row r="21" spans="1:15">
      <c r="A21" s="63" t="s">
        <v>97</v>
      </c>
      <c r="B21" s="91"/>
      <c r="C21" s="91"/>
      <c r="D21" s="91"/>
      <c r="E21" s="11">
        <v>2814</v>
      </c>
      <c r="F21" s="11"/>
      <c r="G21" s="67">
        <f t="shared" si="0"/>
        <v>0</v>
      </c>
      <c r="H21" s="71"/>
      <c r="I21" s="58"/>
      <c r="J21" s="58"/>
      <c r="K21" s="89"/>
      <c r="L21" s="71"/>
      <c r="M21" s="58"/>
      <c r="N21" s="58"/>
      <c r="O21" s="67">
        <f t="shared" si="1"/>
        <v>0</v>
      </c>
    </row>
    <row r="22" spans="1:15">
      <c r="A22" s="63" t="s">
        <v>98</v>
      </c>
      <c r="B22" s="91"/>
      <c r="C22" s="91"/>
      <c r="D22" s="91"/>
      <c r="E22" s="11">
        <v>2814</v>
      </c>
      <c r="F22" s="11"/>
      <c r="G22" s="67">
        <f t="shared" si="0"/>
        <v>0</v>
      </c>
      <c r="H22" s="71"/>
      <c r="I22" s="58"/>
      <c r="J22" s="58"/>
      <c r="K22" s="89"/>
      <c r="L22" s="71"/>
      <c r="M22" s="58"/>
      <c r="N22" s="58"/>
      <c r="O22" s="67">
        <f t="shared" si="1"/>
        <v>0</v>
      </c>
    </row>
    <row r="23" spans="1:15">
      <c r="A23" s="63" t="s">
        <v>99</v>
      </c>
      <c r="B23" s="91"/>
      <c r="C23" s="91"/>
      <c r="D23" s="91"/>
      <c r="E23" s="11">
        <v>2400</v>
      </c>
      <c r="F23" s="11"/>
      <c r="G23" s="67">
        <f t="shared" si="0"/>
        <v>0</v>
      </c>
      <c r="H23" s="71"/>
      <c r="I23" s="58"/>
      <c r="J23" s="58"/>
      <c r="K23" s="89"/>
      <c r="L23" s="71"/>
      <c r="M23" s="58"/>
      <c r="N23" s="58"/>
      <c r="O23" s="67">
        <f t="shared" si="1"/>
        <v>0</v>
      </c>
    </row>
    <row r="24" spans="1:15">
      <c r="A24" s="63" t="s">
        <v>100</v>
      </c>
      <c r="B24" s="91"/>
      <c r="C24" s="91"/>
      <c r="D24" s="91"/>
      <c r="E24" s="11">
        <v>2400</v>
      </c>
      <c r="F24" s="11"/>
      <c r="G24" s="67">
        <f t="shared" si="0"/>
        <v>0</v>
      </c>
      <c r="H24" s="71"/>
      <c r="I24" s="58"/>
      <c r="J24" s="58"/>
      <c r="K24" s="89"/>
      <c r="L24" s="71"/>
      <c r="M24" s="58"/>
      <c r="N24" s="58"/>
      <c r="O24" s="67">
        <f t="shared" si="1"/>
        <v>0</v>
      </c>
    </row>
    <row r="25" spans="1:15">
      <c r="A25" s="63" t="s">
        <v>101</v>
      </c>
      <c r="B25" s="91"/>
      <c r="C25" s="91"/>
      <c r="D25" s="91"/>
      <c r="E25" s="11">
        <v>4408</v>
      </c>
      <c r="F25" s="11">
        <v>4141</v>
      </c>
      <c r="G25" s="67">
        <f t="shared" si="0"/>
        <v>0</v>
      </c>
      <c r="H25" s="71"/>
      <c r="I25" s="58"/>
      <c r="J25" s="58"/>
      <c r="K25" s="89"/>
      <c r="L25" s="71"/>
      <c r="M25" s="58"/>
      <c r="N25" s="58"/>
      <c r="O25" s="67">
        <f t="shared" si="1"/>
        <v>0</v>
      </c>
    </row>
    <row r="26" spans="1:15">
      <c r="A26" s="63" t="s">
        <v>102</v>
      </c>
      <c r="B26" s="91"/>
      <c r="C26" s="91"/>
      <c r="D26" s="91"/>
      <c r="E26" s="11">
        <v>4408</v>
      </c>
      <c r="F26" s="11">
        <v>4141</v>
      </c>
      <c r="G26" s="67">
        <f t="shared" si="0"/>
        <v>0</v>
      </c>
      <c r="H26" s="71"/>
      <c r="I26" s="58"/>
      <c r="J26" s="58"/>
      <c r="K26" s="89"/>
      <c r="L26" s="71"/>
      <c r="M26" s="58"/>
      <c r="N26" s="58"/>
      <c r="O26" s="67">
        <f t="shared" si="1"/>
        <v>0</v>
      </c>
    </row>
    <row r="27" spans="1:15">
      <c r="A27" s="63" t="s">
        <v>103</v>
      </c>
      <c r="B27" s="91"/>
      <c r="C27" s="91"/>
      <c r="D27" s="91"/>
      <c r="E27" s="11"/>
      <c r="F27" s="11">
        <v>3206</v>
      </c>
      <c r="G27" s="67">
        <f t="shared" si="0"/>
        <v>0</v>
      </c>
      <c r="H27" s="71"/>
      <c r="I27" s="58"/>
      <c r="J27" s="58"/>
      <c r="K27" s="89"/>
      <c r="L27" s="71"/>
      <c r="M27" s="58"/>
      <c r="N27" s="58"/>
      <c r="O27" s="67">
        <f t="shared" si="1"/>
        <v>0</v>
      </c>
    </row>
    <row r="28" spans="1:15">
      <c r="A28" s="63" t="s">
        <v>104</v>
      </c>
      <c r="B28" s="91"/>
      <c r="C28" s="91"/>
      <c r="D28" s="91"/>
      <c r="E28" s="11"/>
      <c r="F28" s="11">
        <v>3206</v>
      </c>
      <c r="G28" s="67">
        <f t="shared" si="0"/>
        <v>0</v>
      </c>
      <c r="H28" s="71"/>
      <c r="I28" s="58"/>
      <c r="J28" s="58"/>
      <c r="K28" s="89"/>
      <c r="L28" s="71"/>
      <c r="M28" s="58"/>
      <c r="N28" s="58"/>
      <c r="O28" s="67">
        <f t="shared" si="1"/>
        <v>0</v>
      </c>
    </row>
    <row r="29" spans="1:15">
      <c r="A29" s="63" t="s">
        <v>66</v>
      </c>
      <c r="B29" s="91"/>
      <c r="C29" s="91"/>
      <c r="D29" s="91"/>
      <c r="E29" s="11">
        <v>2684</v>
      </c>
      <c r="F29" s="11">
        <v>2684</v>
      </c>
      <c r="G29" s="67">
        <f t="shared" si="0"/>
        <v>0</v>
      </c>
      <c r="H29" s="71"/>
      <c r="I29" s="58"/>
      <c r="J29" s="58"/>
      <c r="K29" s="89"/>
      <c r="L29" s="71"/>
      <c r="M29" s="58"/>
      <c r="N29" s="58"/>
      <c r="O29" s="67">
        <f t="shared" si="1"/>
        <v>0</v>
      </c>
    </row>
    <row r="30" spans="1:15">
      <c r="A30" s="63" t="s">
        <v>154</v>
      </c>
      <c r="B30" s="91"/>
      <c r="C30" s="91"/>
      <c r="D30" s="91"/>
      <c r="E30" s="11">
        <v>2121</v>
      </c>
      <c r="F30" s="11"/>
      <c r="G30" s="67">
        <f t="shared" si="0"/>
        <v>0</v>
      </c>
      <c r="H30" s="71"/>
      <c r="I30" s="58"/>
      <c r="J30" s="58"/>
      <c r="K30" s="89"/>
      <c r="L30" s="71"/>
      <c r="M30" s="58"/>
      <c r="N30" s="58"/>
      <c r="O30" s="67">
        <f t="shared" si="1"/>
        <v>0</v>
      </c>
    </row>
    <row r="31" spans="1:15">
      <c r="A31" s="63" t="s">
        <v>155</v>
      </c>
      <c r="B31" s="91"/>
      <c r="C31" s="91"/>
      <c r="D31" s="91"/>
      <c r="E31" s="11">
        <v>1632</v>
      </c>
      <c r="F31" s="11"/>
      <c r="G31" s="67">
        <f t="shared" si="0"/>
        <v>0</v>
      </c>
      <c r="H31" s="71"/>
      <c r="I31" s="58"/>
      <c r="J31" s="58"/>
      <c r="K31" s="89"/>
      <c r="L31" s="71"/>
      <c r="M31" s="58"/>
      <c r="N31" s="58"/>
      <c r="O31" s="67">
        <f t="shared" si="1"/>
        <v>0</v>
      </c>
    </row>
    <row r="32" spans="1:15">
      <c r="A32" s="63" t="s">
        <v>105</v>
      </c>
      <c r="B32" s="91"/>
      <c r="C32" s="91"/>
      <c r="D32" s="91"/>
      <c r="E32" s="11">
        <v>7882</v>
      </c>
      <c r="F32" s="11">
        <v>5744</v>
      </c>
      <c r="G32" s="67">
        <f t="shared" si="0"/>
        <v>0</v>
      </c>
      <c r="H32" s="71"/>
      <c r="I32" s="58"/>
      <c r="J32" s="58"/>
      <c r="K32" s="89"/>
      <c r="L32" s="71"/>
      <c r="M32" s="58"/>
      <c r="N32" s="58"/>
      <c r="O32" s="67">
        <f>L32+M32+ROUND(N32*4.2,0)</f>
        <v>0</v>
      </c>
    </row>
    <row r="33" spans="1:15">
      <c r="A33" s="63" t="s">
        <v>106</v>
      </c>
      <c r="B33" s="91"/>
      <c r="C33" s="91"/>
      <c r="D33" s="91"/>
      <c r="E33" s="11">
        <v>6813</v>
      </c>
      <c r="F33" s="11">
        <v>5076</v>
      </c>
      <c r="G33" s="67">
        <f t="shared" si="0"/>
        <v>0</v>
      </c>
      <c r="H33" s="71"/>
      <c r="I33" s="58"/>
      <c r="J33" s="58"/>
      <c r="K33" s="89"/>
      <c r="L33" s="71"/>
      <c r="M33" s="58"/>
      <c r="N33" s="58"/>
      <c r="O33" s="67">
        <f>L33+M33+ROUND(N33*4.2,0)</f>
        <v>0</v>
      </c>
    </row>
    <row r="34" spans="1:15">
      <c r="A34" s="63" t="s">
        <v>156</v>
      </c>
      <c r="B34" s="91"/>
      <c r="C34" s="91"/>
      <c r="D34" s="91"/>
      <c r="E34" s="11">
        <v>1494</v>
      </c>
      <c r="F34" s="11"/>
      <c r="G34" s="67">
        <f t="shared" si="0"/>
        <v>0</v>
      </c>
      <c r="H34" s="71"/>
      <c r="I34" s="58"/>
      <c r="J34" s="58"/>
      <c r="K34" s="89"/>
      <c r="L34" s="71"/>
      <c r="M34" s="58"/>
      <c r="N34" s="58"/>
      <c r="O34" s="67">
        <f>L34+M34+ROUND(N34*2.9,0)</f>
        <v>0</v>
      </c>
    </row>
    <row r="35" spans="1:15">
      <c r="A35" s="63" t="s">
        <v>157</v>
      </c>
      <c r="B35" s="91"/>
      <c r="C35" s="91"/>
      <c r="D35" s="91"/>
      <c r="E35" s="11">
        <v>1149</v>
      </c>
      <c r="F35" s="11"/>
      <c r="G35" s="67">
        <f t="shared" si="0"/>
        <v>0</v>
      </c>
      <c r="H35" s="71"/>
      <c r="I35" s="58"/>
      <c r="J35" s="58"/>
      <c r="K35" s="89"/>
      <c r="L35" s="71"/>
      <c r="M35" s="58"/>
      <c r="N35" s="58"/>
      <c r="O35" s="67">
        <f>L35+M35+ROUND(N35*2.9,0)</f>
        <v>0</v>
      </c>
    </row>
    <row r="36" spans="1:15">
      <c r="A36" s="63" t="s">
        <v>107</v>
      </c>
      <c r="B36" s="91"/>
      <c r="C36" s="91"/>
      <c r="D36" s="91"/>
      <c r="E36" s="11">
        <v>6003</v>
      </c>
      <c r="F36" s="11">
        <v>5493</v>
      </c>
      <c r="G36" s="67">
        <f t="shared" si="0"/>
        <v>0</v>
      </c>
      <c r="H36" s="71"/>
      <c r="I36" s="58"/>
      <c r="J36" s="58"/>
      <c r="K36" s="89"/>
      <c r="L36" s="71"/>
      <c r="M36" s="58"/>
      <c r="N36" s="58"/>
      <c r="O36" s="67">
        <f>L36+M36+ROUND(N36*2.4,0)</f>
        <v>0</v>
      </c>
    </row>
    <row r="37" spans="1:15">
      <c r="A37" s="63" t="s">
        <v>108</v>
      </c>
      <c r="B37" s="91"/>
      <c r="C37" s="91"/>
      <c r="D37" s="91"/>
      <c r="E37" s="11">
        <v>6003</v>
      </c>
      <c r="F37" s="11">
        <v>5493</v>
      </c>
      <c r="G37" s="67">
        <f t="shared" si="0"/>
        <v>0</v>
      </c>
      <c r="H37" s="71"/>
      <c r="I37" s="58"/>
      <c r="J37" s="58"/>
      <c r="K37" s="89"/>
      <c r="L37" s="71"/>
      <c r="M37" s="58"/>
      <c r="N37" s="58"/>
      <c r="O37" s="67">
        <f>L37+M37+ROUND(N37*2.4,0)</f>
        <v>0</v>
      </c>
    </row>
    <row r="38" spans="1:15">
      <c r="A38" s="63" t="s">
        <v>109</v>
      </c>
      <c r="B38" s="91"/>
      <c r="C38" s="91"/>
      <c r="D38" s="91"/>
      <c r="E38" s="11">
        <v>4008</v>
      </c>
      <c r="F38" s="11">
        <v>2672</v>
      </c>
      <c r="G38" s="67">
        <f t="shared" si="0"/>
        <v>0</v>
      </c>
      <c r="H38" s="71"/>
      <c r="I38" s="58"/>
      <c r="J38" s="58"/>
      <c r="K38" s="89"/>
      <c r="L38" s="71"/>
      <c r="M38" s="58"/>
      <c r="N38" s="58"/>
      <c r="O38" s="67">
        <f>L38+M38+ROUND(N38*3.1,0)</f>
        <v>0</v>
      </c>
    </row>
    <row r="39" spans="1:15">
      <c r="A39" s="63" t="s">
        <v>110</v>
      </c>
      <c r="B39" s="91"/>
      <c r="C39" s="91"/>
      <c r="D39" s="91"/>
      <c r="E39" s="11">
        <v>4008</v>
      </c>
      <c r="F39" s="11">
        <v>2672</v>
      </c>
      <c r="G39" s="67">
        <f t="shared" si="0"/>
        <v>0</v>
      </c>
      <c r="H39" s="71"/>
      <c r="I39" s="58"/>
      <c r="J39" s="58"/>
      <c r="K39" s="89"/>
      <c r="L39" s="71"/>
      <c r="M39" s="58"/>
      <c r="N39" s="58"/>
      <c r="O39" s="67">
        <f>L39+M39+ROUND(N39*3.1,0)</f>
        <v>0</v>
      </c>
    </row>
    <row r="40" spans="1:15">
      <c r="A40" s="63" t="s">
        <v>111</v>
      </c>
      <c r="B40" s="91"/>
      <c r="C40" s="91"/>
      <c r="D40" s="91"/>
      <c r="E40" s="11">
        <v>7615</v>
      </c>
      <c r="F40" s="11">
        <v>3741</v>
      </c>
      <c r="G40" s="67">
        <f t="shared" si="0"/>
        <v>0</v>
      </c>
      <c r="H40" s="71"/>
      <c r="I40" s="58"/>
      <c r="J40" s="58"/>
      <c r="K40" s="89"/>
      <c r="L40" s="71"/>
      <c r="M40" s="58"/>
      <c r="N40" s="58"/>
      <c r="O40" s="67">
        <f t="shared" ref="O40:O49" si="2">L40+M40+ROUND(N40*2.9,0)</f>
        <v>0</v>
      </c>
    </row>
    <row r="41" spans="1:15">
      <c r="A41" s="63" t="s">
        <v>112</v>
      </c>
      <c r="B41" s="91"/>
      <c r="C41" s="91"/>
      <c r="D41" s="91"/>
      <c r="E41" s="11">
        <v>7615</v>
      </c>
      <c r="F41" s="11">
        <v>3473</v>
      </c>
      <c r="G41" s="67">
        <f t="shared" si="0"/>
        <v>0</v>
      </c>
      <c r="H41" s="71"/>
      <c r="I41" s="58"/>
      <c r="J41" s="58"/>
      <c r="K41" s="89"/>
      <c r="L41" s="71"/>
      <c r="M41" s="58"/>
      <c r="N41" s="58"/>
      <c r="O41" s="67">
        <f t="shared" si="2"/>
        <v>0</v>
      </c>
    </row>
    <row r="42" spans="1:15">
      <c r="A42" s="63" t="s">
        <v>113</v>
      </c>
      <c r="B42" s="91"/>
      <c r="C42" s="91"/>
      <c r="D42" s="91"/>
      <c r="E42" s="11">
        <v>5477</v>
      </c>
      <c r="F42" s="11">
        <v>3206</v>
      </c>
      <c r="G42" s="67">
        <f t="shared" si="0"/>
        <v>0</v>
      </c>
      <c r="H42" s="71"/>
      <c r="I42" s="58"/>
      <c r="J42" s="58"/>
      <c r="K42" s="89"/>
      <c r="L42" s="71"/>
      <c r="M42" s="58"/>
      <c r="N42" s="58"/>
      <c r="O42" s="67">
        <f t="shared" si="2"/>
        <v>0</v>
      </c>
    </row>
    <row r="43" spans="1:15">
      <c r="A43" s="63" t="s">
        <v>114</v>
      </c>
      <c r="B43" s="91"/>
      <c r="C43" s="91"/>
      <c r="D43" s="91"/>
      <c r="E43" s="11">
        <v>4424</v>
      </c>
      <c r="F43" s="11">
        <v>3473</v>
      </c>
      <c r="G43" s="67">
        <f t="shared" si="0"/>
        <v>0</v>
      </c>
      <c r="H43" s="71"/>
      <c r="I43" s="58"/>
      <c r="J43" s="58"/>
      <c r="K43" s="89"/>
      <c r="L43" s="71"/>
      <c r="M43" s="58"/>
      <c r="N43" s="58"/>
      <c r="O43" s="67">
        <f t="shared" si="2"/>
        <v>0</v>
      </c>
    </row>
    <row r="44" spans="1:15">
      <c r="A44" s="63" t="s">
        <v>115</v>
      </c>
      <c r="B44" s="91"/>
      <c r="C44" s="91"/>
      <c r="D44" s="91"/>
      <c r="E44" s="11">
        <v>7615</v>
      </c>
      <c r="F44" s="11">
        <v>3073</v>
      </c>
      <c r="G44" s="67">
        <f t="shared" si="0"/>
        <v>0</v>
      </c>
      <c r="H44" s="71"/>
      <c r="I44" s="58"/>
      <c r="J44" s="58"/>
      <c r="K44" s="89"/>
      <c r="L44" s="71"/>
      <c r="M44" s="58"/>
      <c r="N44" s="58"/>
      <c r="O44" s="67">
        <f t="shared" si="2"/>
        <v>0</v>
      </c>
    </row>
    <row r="45" spans="1:15">
      <c r="A45" s="63" t="s">
        <v>116</v>
      </c>
      <c r="B45" s="91"/>
      <c r="C45" s="91"/>
      <c r="D45" s="91"/>
      <c r="E45" s="11">
        <v>7615</v>
      </c>
      <c r="F45" s="11">
        <v>3073</v>
      </c>
      <c r="G45" s="67">
        <f t="shared" si="0"/>
        <v>0</v>
      </c>
      <c r="H45" s="71"/>
      <c r="I45" s="58"/>
      <c r="J45" s="58"/>
      <c r="K45" s="89"/>
      <c r="L45" s="71"/>
      <c r="M45" s="58"/>
      <c r="N45" s="58"/>
      <c r="O45" s="67">
        <f t="shared" si="2"/>
        <v>0</v>
      </c>
    </row>
    <row r="46" spans="1:15">
      <c r="A46" s="63" t="s">
        <v>117</v>
      </c>
      <c r="B46" s="91"/>
      <c r="C46" s="91"/>
      <c r="D46" s="91"/>
      <c r="E46" s="11"/>
      <c r="F46" s="11">
        <v>3741</v>
      </c>
      <c r="G46" s="67">
        <f t="shared" si="0"/>
        <v>0</v>
      </c>
      <c r="H46" s="71"/>
      <c r="I46" s="58"/>
      <c r="J46" s="58"/>
      <c r="K46" s="89"/>
      <c r="L46" s="71"/>
      <c r="M46" s="58"/>
      <c r="N46" s="58"/>
      <c r="O46" s="67">
        <f t="shared" si="2"/>
        <v>0</v>
      </c>
    </row>
    <row r="47" spans="1:15">
      <c r="A47" s="63" t="s">
        <v>118</v>
      </c>
      <c r="B47" s="91"/>
      <c r="C47" s="91"/>
      <c r="D47" s="91"/>
      <c r="E47" s="11"/>
      <c r="F47" s="11">
        <v>3473</v>
      </c>
      <c r="G47" s="67">
        <f t="shared" ref="G47:G78" si="3">ROUND(B47*E47+C47*F47,0)</f>
        <v>0</v>
      </c>
      <c r="H47" s="71"/>
      <c r="I47" s="58"/>
      <c r="J47" s="58"/>
      <c r="K47" s="89"/>
      <c r="L47" s="71"/>
      <c r="M47" s="58"/>
      <c r="N47" s="58"/>
      <c r="O47" s="67">
        <f t="shared" si="2"/>
        <v>0</v>
      </c>
    </row>
    <row r="48" spans="1:15">
      <c r="A48" s="63" t="s">
        <v>119</v>
      </c>
      <c r="B48" s="91"/>
      <c r="C48" s="91"/>
      <c r="D48" s="91"/>
      <c r="E48" s="11">
        <v>4008</v>
      </c>
      <c r="F48" s="11">
        <v>4008</v>
      </c>
      <c r="G48" s="67">
        <f t="shared" si="3"/>
        <v>0</v>
      </c>
      <c r="H48" s="71"/>
      <c r="I48" s="58"/>
      <c r="J48" s="58"/>
      <c r="K48" s="89"/>
      <c r="L48" s="71"/>
      <c r="M48" s="58"/>
      <c r="N48" s="58"/>
      <c r="O48" s="67">
        <f t="shared" si="2"/>
        <v>0</v>
      </c>
    </row>
    <row r="49" spans="1:15">
      <c r="A49" s="63" t="s">
        <v>120</v>
      </c>
      <c r="B49" s="91"/>
      <c r="C49" s="91"/>
      <c r="D49" s="91"/>
      <c r="E49" s="11">
        <v>4008</v>
      </c>
      <c r="F49" s="11">
        <v>3206</v>
      </c>
      <c r="G49" s="67">
        <f t="shared" si="3"/>
        <v>0</v>
      </c>
      <c r="H49" s="71"/>
      <c r="I49" s="58"/>
      <c r="J49" s="58"/>
      <c r="K49" s="89"/>
      <c r="L49" s="71"/>
      <c r="M49" s="58"/>
      <c r="N49" s="58"/>
      <c r="O49" s="67">
        <f t="shared" si="2"/>
        <v>0</v>
      </c>
    </row>
    <row r="50" spans="1:15">
      <c r="A50" s="63" t="s">
        <v>121</v>
      </c>
      <c r="B50" s="91"/>
      <c r="C50" s="91"/>
      <c r="D50" s="91"/>
      <c r="E50" s="11">
        <v>6012</v>
      </c>
      <c r="F50" s="11">
        <v>4275</v>
      </c>
      <c r="G50" s="67">
        <f t="shared" si="3"/>
        <v>0</v>
      </c>
      <c r="H50" s="71"/>
      <c r="I50" s="58"/>
      <c r="J50" s="58"/>
      <c r="K50" s="89"/>
      <c r="L50" s="71"/>
      <c r="M50" s="58"/>
      <c r="N50" s="58"/>
      <c r="O50" s="67">
        <f>L50+M50+ROUND(N50*4.1,0)</f>
        <v>0</v>
      </c>
    </row>
    <row r="51" spans="1:15">
      <c r="A51" s="63" t="s">
        <v>122</v>
      </c>
      <c r="B51" s="91"/>
      <c r="C51" s="91"/>
      <c r="D51" s="91"/>
      <c r="E51" s="11">
        <v>7063</v>
      </c>
      <c r="F51" s="11">
        <v>6012</v>
      </c>
      <c r="G51" s="67">
        <f t="shared" si="3"/>
        <v>0</v>
      </c>
      <c r="H51" s="71"/>
      <c r="I51" s="58"/>
      <c r="J51" s="58"/>
      <c r="K51" s="89"/>
      <c r="L51" s="71"/>
      <c r="M51" s="58"/>
      <c r="N51" s="58"/>
      <c r="O51" s="67">
        <f>L51+M51+ROUND(N51*4.1,0)</f>
        <v>0</v>
      </c>
    </row>
    <row r="52" spans="1:15">
      <c r="A52" s="63" t="s">
        <v>123</v>
      </c>
      <c r="B52" s="91"/>
      <c r="C52" s="91"/>
      <c r="D52" s="91"/>
      <c r="E52" s="11">
        <v>6947</v>
      </c>
      <c r="F52" s="11">
        <v>4008</v>
      </c>
      <c r="G52" s="67">
        <f t="shared" si="3"/>
        <v>0</v>
      </c>
      <c r="H52" s="71"/>
      <c r="I52" s="58"/>
      <c r="J52" s="58"/>
      <c r="K52" s="89"/>
      <c r="L52" s="71"/>
      <c r="M52" s="58"/>
      <c r="N52" s="58"/>
      <c r="O52" s="67">
        <f>L52+M52+ROUND(N52*3.8,0)</f>
        <v>0</v>
      </c>
    </row>
    <row r="53" spans="1:15">
      <c r="A53" s="63" t="s">
        <v>124</v>
      </c>
      <c r="B53" s="91"/>
      <c r="C53" s="91"/>
      <c r="D53" s="91"/>
      <c r="E53" s="11">
        <v>8186</v>
      </c>
      <c r="F53" s="11">
        <v>3607</v>
      </c>
      <c r="G53" s="67">
        <f t="shared" si="3"/>
        <v>0</v>
      </c>
      <c r="H53" s="71"/>
      <c r="I53" s="58"/>
      <c r="J53" s="58"/>
      <c r="K53" s="89"/>
      <c r="L53" s="71"/>
      <c r="M53" s="58"/>
      <c r="N53" s="58"/>
      <c r="O53" s="67">
        <f>L53+M53+ROUND(N53*3.8,0)</f>
        <v>0</v>
      </c>
    </row>
    <row r="54" spans="1:15">
      <c r="A54" s="63" t="s">
        <v>24</v>
      </c>
      <c r="B54" s="91"/>
      <c r="C54" s="91"/>
      <c r="D54" s="91"/>
      <c r="E54" s="11"/>
      <c r="F54" s="11">
        <v>2672</v>
      </c>
      <c r="G54" s="67">
        <f t="shared" si="3"/>
        <v>0</v>
      </c>
      <c r="H54" s="71"/>
      <c r="I54" s="58"/>
      <c r="J54" s="58"/>
      <c r="K54" s="89"/>
      <c r="L54" s="71"/>
      <c r="M54" s="58"/>
      <c r="N54" s="58"/>
      <c r="O54" s="67">
        <f>L54+M54+ROUND(N54*3.8,0)</f>
        <v>0</v>
      </c>
    </row>
    <row r="55" spans="1:15">
      <c r="A55" s="63" t="s">
        <v>15</v>
      </c>
      <c r="B55" s="91"/>
      <c r="C55" s="91"/>
      <c r="D55" s="91"/>
      <c r="E55" s="11">
        <v>5539</v>
      </c>
      <c r="F55" s="11">
        <v>4008</v>
      </c>
      <c r="G55" s="67">
        <f t="shared" si="3"/>
        <v>0</v>
      </c>
      <c r="H55" s="71"/>
      <c r="I55" s="58"/>
      <c r="J55" s="58"/>
      <c r="K55" s="89"/>
      <c r="L55" s="71"/>
      <c r="M55" s="58"/>
      <c r="N55" s="58"/>
      <c r="O55" s="67">
        <f>L55+M55+ROUND(N55*2.8,0)</f>
        <v>0</v>
      </c>
    </row>
    <row r="56" spans="1:15">
      <c r="A56" s="63" t="s">
        <v>17</v>
      </c>
      <c r="B56" s="91"/>
      <c r="C56" s="91"/>
      <c r="D56" s="91"/>
      <c r="E56" s="11">
        <v>4799</v>
      </c>
      <c r="F56" s="11"/>
      <c r="G56" s="67">
        <f t="shared" si="3"/>
        <v>0</v>
      </c>
      <c r="H56" s="71"/>
      <c r="I56" s="58"/>
      <c r="J56" s="58"/>
      <c r="K56" s="89"/>
      <c r="L56" s="71"/>
      <c r="M56" s="58"/>
      <c r="N56" s="58"/>
      <c r="O56" s="67">
        <f>L56+M56+ROUND(N56*2.8,0)</f>
        <v>0</v>
      </c>
    </row>
    <row r="57" spans="1:15">
      <c r="A57" s="63" t="s">
        <v>25</v>
      </c>
      <c r="B57" s="91"/>
      <c r="C57" s="91"/>
      <c r="D57" s="91"/>
      <c r="E57" s="11">
        <v>4430</v>
      </c>
      <c r="F57" s="11"/>
      <c r="G57" s="67">
        <f t="shared" si="3"/>
        <v>0</v>
      </c>
      <c r="H57" s="71"/>
      <c r="I57" s="58"/>
      <c r="J57" s="58"/>
      <c r="K57" s="89"/>
      <c r="L57" s="71"/>
      <c r="M57" s="58"/>
      <c r="N57" s="58"/>
      <c r="O57" s="67">
        <f>L57+M57+ROUND(N57*2.8,0)</f>
        <v>0</v>
      </c>
    </row>
    <row r="58" spans="1:15">
      <c r="A58" s="63" t="s">
        <v>125</v>
      </c>
      <c r="B58" s="91"/>
      <c r="C58" s="91"/>
      <c r="D58" s="91"/>
      <c r="E58" s="11">
        <v>4008</v>
      </c>
      <c r="F58" s="11">
        <v>4008</v>
      </c>
      <c r="G58" s="67">
        <f t="shared" si="3"/>
        <v>0</v>
      </c>
      <c r="H58" s="71"/>
      <c r="I58" s="58"/>
      <c r="J58" s="58"/>
      <c r="K58" s="89"/>
      <c r="L58" s="71"/>
      <c r="M58" s="58"/>
      <c r="N58" s="58"/>
      <c r="O58" s="67">
        <f>L58+M58+ROUND(N58*2.9,0)</f>
        <v>0</v>
      </c>
    </row>
    <row r="59" spans="1:15">
      <c r="A59" s="63" t="s">
        <v>126</v>
      </c>
      <c r="B59" s="91"/>
      <c r="C59" s="91"/>
      <c r="D59" s="91"/>
      <c r="E59" s="11">
        <v>4008</v>
      </c>
      <c r="F59" s="11">
        <v>4008</v>
      </c>
      <c r="G59" s="67">
        <f t="shared" si="3"/>
        <v>0</v>
      </c>
      <c r="H59" s="71"/>
      <c r="I59" s="58"/>
      <c r="J59" s="58"/>
      <c r="K59" s="89"/>
      <c r="L59" s="71"/>
      <c r="M59" s="58"/>
      <c r="N59" s="58"/>
      <c r="O59" s="67">
        <f>L59+M59+ROUND(N59*2.9,0)</f>
        <v>0</v>
      </c>
    </row>
    <row r="60" spans="1:15">
      <c r="A60" s="63" t="s">
        <v>127</v>
      </c>
      <c r="B60" s="91"/>
      <c r="C60" s="91"/>
      <c r="D60" s="91"/>
      <c r="E60" s="11">
        <v>4008</v>
      </c>
      <c r="F60" s="11">
        <v>2939</v>
      </c>
      <c r="G60" s="67">
        <f t="shared" si="3"/>
        <v>0</v>
      </c>
      <c r="H60" s="71"/>
      <c r="I60" s="58"/>
      <c r="J60" s="58"/>
      <c r="K60" s="89"/>
      <c r="L60" s="71"/>
      <c r="M60" s="58"/>
      <c r="N60" s="58"/>
      <c r="O60" s="67">
        <f>L60+M60+ROUND(N60*3.1,0)</f>
        <v>0</v>
      </c>
    </row>
    <row r="61" spans="1:15">
      <c r="A61" s="63" t="s">
        <v>128</v>
      </c>
      <c r="B61" s="91"/>
      <c r="C61" s="91"/>
      <c r="D61" s="91"/>
      <c r="E61" s="11">
        <v>4008</v>
      </c>
      <c r="F61" s="11">
        <v>2939</v>
      </c>
      <c r="G61" s="67">
        <f t="shared" si="3"/>
        <v>0</v>
      </c>
      <c r="H61" s="71"/>
      <c r="I61" s="58"/>
      <c r="J61" s="58"/>
      <c r="K61" s="89"/>
      <c r="L61" s="71"/>
      <c r="M61" s="58"/>
      <c r="N61" s="58"/>
      <c r="O61" s="67">
        <f>L61+M61+ROUND(N61*3.1,0)</f>
        <v>0</v>
      </c>
    </row>
    <row r="62" spans="1:15">
      <c r="A62" s="63" t="s">
        <v>129</v>
      </c>
      <c r="B62" s="91"/>
      <c r="C62" s="91"/>
      <c r="D62" s="91"/>
      <c r="E62" s="11">
        <v>4008</v>
      </c>
      <c r="F62" s="11"/>
      <c r="G62" s="67">
        <f t="shared" si="3"/>
        <v>0</v>
      </c>
      <c r="H62" s="71"/>
      <c r="I62" s="58"/>
      <c r="J62" s="58"/>
      <c r="K62" s="89"/>
      <c r="L62" s="71"/>
      <c r="M62" s="58"/>
      <c r="N62" s="58"/>
      <c r="O62" s="67">
        <f t="shared" ref="O62:O74" si="4">L62+M62+ROUND(N62*2.9,0)</f>
        <v>0</v>
      </c>
    </row>
    <row r="63" spans="1:15">
      <c r="A63" s="63" t="s">
        <v>130</v>
      </c>
      <c r="B63" s="91"/>
      <c r="C63" s="91"/>
      <c r="D63" s="91"/>
      <c r="E63" s="11">
        <v>4008</v>
      </c>
      <c r="F63" s="11"/>
      <c r="G63" s="67">
        <f t="shared" si="3"/>
        <v>0</v>
      </c>
      <c r="H63" s="71"/>
      <c r="I63" s="58"/>
      <c r="J63" s="58"/>
      <c r="K63" s="89"/>
      <c r="L63" s="71"/>
      <c r="M63" s="58"/>
      <c r="N63" s="58"/>
      <c r="O63" s="67">
        <f t="shared" si="4"/>
        <v>0</v>
      </c>
    </row>
    <row r="64" spans="1:15">
      <c r="A64" s="63" t="s">
        <v>131</v>
      </c>
      <c r="B64" s="91"/>
      <c r="C64" s="91"/>
      <c r="D64" s="91"/>
      <c r="E64" s="11">
        <v>7615</v>
      </c>
      <c r="F64" s="11">
        <v>4008</v>
      </c>
      <c r="G64" s="67">
        <f t="shared" si="3"/>
        <v>0</v>
      </c>
      <c r="H64" s="71"/>
      <c r="I64" s="58"/>
      <c r="J64" s="58"/>
      <c r="K64" s="89"/>
      <c r="L64" s="71"/>
      <c r="M64" s="58"/>
      <c r="N64" s="58"/>
      <c r="O64" s="67">
        <f t="shared" si="4"/>
        <v>0</v>
      </c>
    </row>
    <row r="65" spans="1:15">
      <c r="A65" s="63" t="s">
        <v>132</v>
      </c>
      <c r="B65" s="91"/>
      <c r="C65" s="91"/>
      <c r="D65" s="91"/>
      <c r="E65" s="11">
        <v>7615</v>
      </c>
      <c r="F65" s="11">
        <v>4008</v>
      </c>
      <c r="G65" s="67">
        <f t="shared" si="3"/>
        <v>0</v>
      </c>
      <c r="H65" s="71"/>
      <c r="I65" s="58"/>
      <c r="J65" s="58"/>
      <c r="K65" s="89"/>
      <c r="L65" s="71"/>
      <c r="M65" s="58"/>
      <c r="N65" s="58"/>
      <c r="O65" s="67">
        <f t="shared" si="4"/>
        <v>0</v>
      </c>
    </row>
    <row r="66" spans="1:15">
      <c r="A66" s="63" t="s">
        <v>68</v>
      </c>
      <c r="B66" s="91"/>
      <c r="C66" s="91"/>
      <c r="D66" s="91"/>
      <c r="E66" s="11">
        <v>1149</v>
      </c>
      <c r="F66" s="11">
        <v>919</v>
      </c>
      <c r="G66" s="67">
        <f t="shared" si="3"/>
        <v>0</v>
      </c>
      <c r="H66" s="71"/>
      <c r="I66" s="58"/>
      <c r="J66" s="58"/>
      <c r="K66" s="89"/>
      <c r="L66" s="71"/>
      <c r="M66" s="58"/>
      <c r="N66" s="58"/>
      <c r="O66" s="67">
        <f t="shared" si="4"/>
        <v>0</v>
      </c>
    </row>
    <row r="67" spans="1:15">
      <c r="A67" s="63" t="s">
        <v>152</v>
      </c>
      <c r="B67" s="91"/>
      <c r="C67" s="91"/>
      <c r="D67" s="91"/>
      <c r="E67" s="11">
        <v>1494</v>
      </c>
      <c r="F67" s="11">
        <v>1149</v>
      </c>
      <c r="G67" s="67">
        <f t="shared" si="3"/>
        <v>0</v>
      </c>
      <c r="H67" s="71"/>
      <c r="I67" s="58"/>
      <c r="J67" s="58"/>
      <c r="K67" s="89"/>
      <c r="L67" s="71"/>
      <c r="M67" s="58"/>
      <c r="N67" s="58"/>
      <c r="O67" s="67">
        <f t="shared" si="4"/>
        <v>0</v>
      </c>
    </row>
    <row r="68" spans="1:15">
      <c r="A68" s="63" t="s">
        <v>153</v>
      </c>
      <c r="B68" s="91"/>
      <c r="C68" s="91"/>
      <c r="D68" s="91"/>
      <c r="E68" s="11">
        <v>1494</v>
      </c>
      <c r="F68" s="11">
        <v>1149</v>
      </c>
      <c r="G68" s="67">
        <f t="shared" si="3"/>
        <v>0</v>
      </c>
      <c r="H68" s="71"/>
      <c r="I68" s="58"/>
      <c r="J68" s="58"/>
      <c r="K68" s="89"/>
      <c r="L68" s="71"/>
      <c r="M68" s="58"/>
      <c r="N68" s="58"/>
      <c r="O68" s="67">
        <f t="shared" si="4"/>
        <v>0</v>
      </c>
    </row>
    <row r="69" spans="1:15">
      <c r="A69" s="63" t="s">
        <v>149</v>
      </c>
      <c r="B69" s="91"/>
      <c r="C69" s="91"/>
      <c r="D69" s="91"/>
      <c r="E69" s="11">
        <v>1149</v>
      </c>
      <c r="F69" s="11">
        <v>919</v>
      </c>
      <c r="G69" s="67">
        <f t="shared" si="3"/>
        <v>0</v>
      </c>
      <c r="H69" s="71"/>
      <c r="I69" s="58"/>
      <c r="J69" s="58"/>
      <c r="K69" s="89"/>
      <c r="L69" s="71"/>
      <c r="M69" s="58"/>
      <c r="N69" s="58"/>
      <c r="O69" s="67">
        <f t="shared" si="4"/>
        <v>0</v>
      </c>
    </row>
    <row r="70" spans="1:15">
      <c r="A70" s="63" t="s">
        <v>67</v>
      </c>
      <c r="B70" s="91"/>
      <c r="C70" s="91"/>
      <c r="D70" s="91"/>
      <c r="E70" s="11">
        <v>1494</v>
      </c>
      <c r="F70" s="11">
        <v>1149</v>
      </c>
      <c r="G70" s="67">
        <f t="shared" si="3"/>
        <v>0</v>
      </c>
      <c r="H70" s="71"/>
      <c r="I70" s="58"/>
      <c r="J70" s="58"/>
      <c r="K70" s="89"/>
      <c r="L70" s="71"/>
      <c r="M70" s="58"/>
      <c r="N70" s="58"/>
      <c r="O70" s="67">
        <f t="shared" si="4"/>
        <v>0</v>
      </c>
    </row>
    <row r="71" spans="1:15">
      <c r="A71" s="63" t="s">
        <v>150</v>
      </c>
      <c r="B71" s="91"/>
      <c r="C71" s="91"/>
      <c r="D71" s="91"/>
      <c r="E71" s="11">
        <v>2494</v>
      </c>
      <c r="F71" s="11">
        <v>1996</v>
      </c>
      <c r="G71" s="67">
        <f t="shared" si="3"/>
        <v>0</v>
      </c>
      <c r="H71" s="71"/>
      <c r="I71" s="58"/>
      <c r="J71" s="58"/>
      <c r="K71" s="89"/>
      <c r="L71" s="71"/>
      <c r="M71" s="58"/>
      <c r="N71" s="58"/>
      <c r="O71" s="67">
        <f t="shared" si="4"/>
        <v>0</v>
      </c>
    </row>
    <row r="72" spans="1:15">
      <c r="A72" s="63" t="s">
        <v>151</v>
      </c>
      <c r="B72" s="91"/>
      <c r="C72" s="91"/>
      <c r="D72" s="91"/>
      <c r="E72" s="11">
        <v>2494</v>
      </c>
      <c r="F72" s="11">
        <v>1996</v>
      </c>
      <c r="G72" s="67">
        <f t="shared" si="3"/>
        <v>0</v>
      </c>
      <c r="H72" s="71"/>
      <c r="I72" s="58"/>
      <c r="J72" s="58"/>
      <c r="K72" s="89"/>
      <c r="L72" s="71"/>
      <c r="M72" s="58"/>
      <c r="N72" s="58"/>
      <c r="O72" s="67">
        <f t="shared" si="4"/>
        <v>0</v>
      </c>
    </row>
    <row r="73" spans="1:15">
      <c r="A73" s="63" t="s">
        <v>133</v>
      </c>
      <c r="B73" s="91"/>
      <c r="C73" s="91"/>
      <c r="D73" s="91"/>
      <c r="E73" s="11"/>
      <c r="F73" s="11">
        <v>3206</v>
      </c>
      <c r="G73" s="67">
        <f t="shared" si="3"/>
        <v>0</v>
      </c>
      <c r="H73" s="71"/>
      <c r="I73" s="58"/>
      <c r="J73" s="58"/>
      <c r="K73" s="89"/>
      <c r="L73" s="71"/>
      <c r="M73" s="58"/>
      <c r="N73" s="58"/>
      <c r="O73" s="67">
        <f t="shared" si="4"/>
        <v>0</v>
      </c>
    </row>
    <row r="74" spans="1:15">
      <c r="A74" s="63" t="s">
        <v>134</v>
      </c>
      <c r="B74" s="91"/>
      <c r="C74" s="91"/>
      <c r="D74" s="91"/>
      <c r="E74" s="11"/>
      <c r="F74" s="11">
        <v>2004</v>
      </c>
      <c r="G74" s="67">
        <f t="shared" si="3"/>
        <v>0</v>
      </c>
      <c r="H74" s="71"/>
      <c r="I74" s="58"/>
      <c r="J74" s="58"/>
      <c r="K74" s="89"/>
      <c r="L74" s="71"/>
      <c r="M74" s="58"/>
      <c r="N74" s="58"/>
      <c r="O74" s="67">
        <f t="shared" si="4"/>
        <v>0</v>
      </c>
    </row>
    <row r="75" spans="1:15">
      <c r="A75" s="63" t="s">
        <v>14</v>
      </c>
      <c r="B75" s="91"/>
      <c r="C75" s="91"/>
      <c r="D75" s="91"/>
      <c r="E75" s="11">
        <v>4630</v>
      </c>
      <c r="F75" s="11"/>
      <c r="G75" s="67">
        <f t="shared" si="3"/>
        <v>0</v>
      </c>
      <c r="H75" s="71"/>
      <c r="I75" s="58"/>
      <c r="J75" s="58"/>
      <c r="K75" s="89"/>
      <c r="L75" s="71"/>
      <c r="M75" s="58"/>
      <c r="N75" s="58"/>
      <c r="O75" s="67">
        <f>L75+M75+ROUND(N75*2.7,0)</f>
        <v>0</v>
      </c>
    </row>
    <row r="76" spans="1:15">
      <c r="A76" s="63" t="s">
        <v>13</v>
      </c>
      <c r="B76" s="91"/>
      <c r="C76" s="91"/>
      <c r="D76" s="91"/>
      <c r="E76" s="11">
        <v>4159</v>
      </c>
      <c r="F76" s="11"/>
      <c r="G76" s="67">
        <f t="shared" si="3"/>
        <v>0</v>
      </c>
      <c r="H76" s="71"/>
      <c r="I76" s="58"/>
      <c r="J76" s="58"/>
      <c r="K76" s="89"/>
      <c r="L76" s="71"/>
      <c r="M76" s="58"/>
      <c r="N76" s="58"/>
      <c r="O76" s="67">
        <f>L76+M76+ROUND(N76*2.7,0)</f>
        <v>0</v>
      </c>
    </row>
    <row r="77" spans="1:15">
      <c r="A77" s="63" t="s">
        <v>26</v>
      </c>
      <c r="B77" s="91"/>
      <c r="C77" s="91"/>
      <c r="D77" s="91"/>
      <c r="E77" s="11">
        <v>3839</v>
      </c>
      <c r="F77" s="11"/>
      <c r="G77" s="67">
        <f t="shared" si="3"/>
        <v>0</v>
      </c>
      <c r="H77" s="71"/>
      <c r="I77" s="58"/>
      <c r="J77" s="58"/>
      <c r="K77" s="89"/>
      <c r="L77" s="71"/>
      <c r="M77" s="58"/>
      <c r="N77" s="58"/>
      <c r="O77" s="67">
        <f>L77+M77+ROUND(N77*2.7,0)</f>
        <v>0</v>
      </c>
    </row>
    <row r="78" spans="1:15">
      <c r="A78" s="63" t="s">
        <v>135</v>
      </c>
      <c r="B78" s="91"/>
      <c r="C78" s="91"/>
      <c r="D78" s="91"/>
      <c r="E78" s="11">
        <v>7347</v>
      </c>
      <c r="F78" s="11">
        <v>4809</v>
      </c>
      <c r="G78" s="67">
        <f t="shared" si="3"/>
        <v>0</v>
      </c>
      <c r="H78" s="71"/>
      <c r="I78" s="58"/>
      <c r="J78" s="58"/>
      <c r="K78" s="89"/>
      <c r="L78" s="71"/>
      <c r="M78" s="58"/>
      <c r="N78" s="58"/>
      <c r="O78" s="67">
        <f>L78+M78+ROUND(N78*2.9,0)</f>
        <v>0</v>
      </c>
    </row>
    <row r="79" spans="1:15">
      <c r="A79" s="63" t="s">
        <v>136</v>
      </c>
      <c r="B79" s="91"/>
      <c r="C79" s="91"/>
      <c r="D79" s="91"/>
      <c r="E79" s="11">
        <v>6279</v>
      </c>
      <c r="F79" s="11">
        <v>4409</v>
      </c>
      <c r="G79" s="67">
        <f t="shared" ref="G79:G89" si="5">ROUND(B79*E79+C79*F79,0)</f>
        <v>0</v>
      </c>
      <c r="H79" s="71"/>
      <c r="I79" s="58"/>
      <c r="J79" s="58"/>
      <c r="K79" s="89"/>
      <c r="L79" s="71"/>
      <c r="M79" s="58"/>
      <c r="N79" s="58"/>
      <c r="O79" s="67">
        <f>L79+M79+ROUND(N79*2.9,0)</f>
        <v>0</v>
      </c>
    </row>
    <row r="80" spans="1:15">
      <c r="A80" s="63" t="s">
        <v>137</v>
      </c>
      <c r="B80" s="91"/>
      <c r="C80" s="91"/>
      <c r="D80" s="91"/>
      <c r="E80" s="11">
        <v>4676</v>
      </c>
      <c r="F80" s="11">
        <v>3741</v>
      </c>
      <c r="G80" s="67">
        <f t="shared" si="5"/>
        <v>0</v>
      </c>
      <c r="H80" s="71"/>
      <c r="I80" s="58"/>
      <c r="J80" s="58"/>
      <c r="K80" s="89"/>
      <c r="L80" s="71"/>
      <c r="M80" s="58"/>
      <c r="N80" s="58"/>
      <c r="O80" s="67">
        <f>L80+M80+ROUND(N80*2.6,0)</f>
        <v>0</v>
      </c>
    </row>
    <row r="81" spans="1:15">
      <c r="A81" s="63" t="s">
        <v>138</v>
      </c>
      <c r="B81" s="91"/>
      <c r="C81" s="91"/>
      <c r="D81" s="91"/>
      <c r="E81" s="11">
        <v>7577</v>
      </c>
      <c r="F81" s="11">
        <v>3473</v>
      </c>
      <c r="G81" s="67">
        <f t="shared" si="5"/>
        <v>0</v>
      </c>
      <c r="H81" s="71"/>
      <c r="I81" s="58"/>
      <c r="J81" s="58"/>
      <c r="K81" s="89"/>
      <c r="L81" s="71"/>
      <c r="M81" s="58"/>
      <c r="N81" s="58"/>
      <c r="O81" s="67">
        <f>L81+M81+ROUND(N81*2.6,0)</f>
        <v>0</v>
      </c>
    </row>
    <row r="82" spans="1:15">
      <c r="A82" s="63" t="s">
        <v>145</v>
      </c>
      <c r="B82" s="91"/>
      <c r="C82" s="91"/>
      <c r="D82" s="91"/>
      <c r="E82" s="11">
        <v>2814</v>
      </c>
      <c r="F82" s="11"/>
      <c r="G82" s="67">
        <f t="shared" si="5"/>
        <v>0</v>
      </c>
      <c r="H82" s="71"/>
      <c r="I82" s="58"/>
      <c r="J82" s="58"/>
      <c r="K82" s="89"/>
      <c r="L82" s="71"/>
      <c r="M82" s="58"/>
      <c r="N82" s="58"/>
      <c r="O82" s="67">
        <f>L82+M82+ROUND(N82*2.9,0)</f>
        <v>0</v>
      </c>
    </row>
    <row r="83" spans="1:15">
      <c r="A83" s="63" t="s">
        <v>146</v>
      </c>
      <c r="B83" s="91"/>
      <c r="C83" s="91"/>
      <c r="D83" s="91"/>
      <c r="E83" s="11">
        <v>2814</v>
      </c>
      <c r="F83" s="11"/>
      <c r="G83" s="67">
        <f t="shared" si="5"/>
        <v>0</v>
      </c>
      <c r="H83" s="71"/>
      <c r="I83" s="58"/>
      <c r="J83" s="58"/>
      <c r="K83" s="89"/>
      <c r="L83" s="71"/>
      <c r="M83" s="58"/>
      <c r="N83" s="58"/>
      <c r="O83" s="67">
        <f>L83+M83+ROUND(N83*2.9,0)</f>
        <v>0</v>
      </c>
    </row>
    <row r="84" spans="1:15">
      <c r="A84" s="63" t="s">
        <v>139</v>
      </c>
      <c r="B84" s="91"/>
      <c r="C84" s="91"/>
      <c r="D84" s="91"/>
      <c r="E84" s="11">
        <v>6680</v>
      </c>
      <c r="F84" s="11"/>
      <c r="G84" s="67">
        <f t="shared" si="5"/>
        <v>0</v>
      </c>
      <c r="H84" s="71"/>
      <c r="I84" s="58"/>
      <c r="J84" s="58"/>
      <c r="K84" s="89"/>
      <c r="L84" s="71"/>
      <c r="M84" s="58"/>
      <c r="N84" s="58"/>
      <c r="O84" s="67">
        <f>L84+M84+ROUND(N84*2.9,0)</f>
        <v>0</v>
      </c>
    </row>
    <row r="85" spans="1:15">
      <c r="A85" s="63" t="s">
        <v>140</v>
      </c>
      <c r="B85" s="91"/>
      <c r="C85" s="91"/>
      <c r="D85" s="91"/>
      <c r="E85" s="11">
        <v>6680</v>
      </c>
      <c r="F85" s="11"/>
      <c r="G85" s="67">
        <f t="shared" si="5"/>
        <v>0</v>
      </c>
      <c r="H85" s="71"/>
      <c r="I85" s="58"/>
      <c r="J85" s="58"/>
      <c r="K85" s="89"/>
      <c r="L85" s="71"/>
      <c r="M85" s="58"/>
      <c r="N85" s="58"/>
      <c r="O85" s="67">
        <f>L85+M85+ROUND(N85*2.9,0)</f>
        <v>0</v>
      </c>
    </row>
    <row r="86" spans="1:15">
      <c r="A86" s="63" t="s">
        <v>141</v>
      </c>
      <c r="B86" s="91"/>
      <c r="C86" s="91"/>
      <c r="D86" s="91"/>
      <c r="E86" s="11">
        <v>7805</v>
      </c>
      <c r="F86" s="11">
        <v>5344</v>
      </c>
      <c r="G86" s="67">
        <f t="shared" si="5"/>
        <v>0</v>
      </c>
      <c r="H86" s="71"/>
      <c r="I86" s="58"/>
      <c r="J86" s="58"/>
      <c r="K86" s="89"/>
      <c r="L86" s="71"/>
      <c r="M86" s="58"/>
      <c r="N86" s="58"/>
      <c r="O86" s="67">
        <f>L86+M86+ROUND(N86*3,0)</f>
        <v>0</v>
      </c>
    </row>
    <row r="87" spans="1:15">
      <c r="A87" s="63" t="s">
        <v>142</v>
      </c>
      <c r="B87" s="91"/>
      <c r="C87" s="91"/>
      <c r="D87" s="91"/>
      <c r="E87" s="11">
        <v>8361</v>
      </c>
      <c r="F87" s="11">
        <v>5344</v>
      </c>
      <c r="G87" s="67">
        <f t="shared" si="5"/>
        <v>0</v>
      </c>
      <c r="H87" s="71"/>
      <c r="I87" s="58"/>
      <c r="J87" s="58"/>
      <c r="K87" s="89"/>
      <c r="L87" s="71"/>
      <c r="M87" s="58"/>
      <c r="N87" s="58"/>
      <c r="O87" s="67">
        <f>L87+M87+ROUND(N87*3,0)</f>
        <v>0</v>
      </c>
    </row>
    <row r="88" spans="1:15">
      <c r="A88" s="63" t="s">
        <v>143</v>
      </c>
      <c r="B88" s="91"/>
      <c r="C88" s="91"/>
      <c r="D88" s="91"/>
      <c r="E88" s="11">
        <v>4205</v>
      </c>
      <c r="F88" s="11">
        <v>2013</v>
      </c>
      <c r="G88" s="67">
        <f t="shared" si="5"/>
        <v>0</v>
      </c>
      <c r="H88" s="71"/>
      <c r="I88" s="58"/>
      <c r="J88" s="58"/>
      <c r="K88" s="89"/>
      <c r="L88" s="71"/>
      <c r="M88" s="58"/>
      <c r="N88" s="58"/>
      <c r="O88" s="67">
        <f>L88+M88+ROUND(N88*2.5,0)</f>
        <v>0</v>
      </c>
    </row>
    <row r="89" spans="1:15">
      <c r="A89" s="63" t="s">
        <v>144</v>
      </c>
      <c r="B89" s="91"/>
      <c r="C89" s="91"/>
      <c r="D89" s="91"/>
      <c r="E89" s="11">
        <v>4205</v>
      </c>
      <c r="F89" s="11">
        <v>2672</v>
      </c>
      <c r="G89" s="67">
        <f t="shared" si="5"/>
        <v>0</v>
      </c>
      <c r="H89" s="71"/>
      <c r="I89" s="58"/>
      <c r="J89" s="58"/>
      <c r="K89" s="89"/>
      <c r="L89" s="71"/>
      <c r="M89" s="58"/>
      <c r="N89" s="58"/>
      <c r="O89" s="67">
        <f>L89+M89+ROUND(N89*2.5,0)</f>
        <v>0</v>
      </c>
    </row>
    <row r="90" spans="1:15" ht="13.5" thickBot="1">
      <c r="A90" s="64" t="s">
        <v>1</v>
      </c>
      <c r="B90" s="90">
        <f>SUM(B15:B89)</f>
        <v>0</v>
      </c>
      <c r="C90" s="90">
        <f>SUM(C15:C89)</f>
        <v>0</v>
      </c>
      <c r="D90" s="90">
        <f>SUM(D15:D89)</f>
        <v>0</v>
      </c>
      <c r="E90" s="69"/>
      <c r="F90" s="69"/>
      <c r="G90" s="65">
        <f>SUM(G15:G89)</f>
        <v>0</v>
      </c>
      <c r="H90" s="68">
        <f t="shared" ref="H90:K90" si="6">SUM(H15:H89)</f>
        <v>0</v>
      </c>
      <c r="I90" s="69">
        <f t="shared" si="6"/>
        <v>0</v>
      </c>
      <c r="J90" s="69">
        <f t="shared" si="6"/>
        <v>0</v>
      </c>
      <c r="K90" s="65">
        <f t="shared" si="6"/>
        <v>0</v>
      </c>
      <c r="L90" s="68">
        <f>SUM(L15:L89)</f>
        <v>0</v>
      </c>
      <c r="M90" s="69">
        <f t="shared" ref="M90:N90" si="7">SUM(M15:M89)</f>
        <v>0</v>
      </c>
      <c r="N90" s="69">
        <f t="shared" si="7"/>
        <v>0</v>
      </c>
      <c r="O90" s="65">
        <f>SUM(O15:O89)</f>
        <v>0</v>
      </c>
    </row>
    <row r="91" spans="1:15" s="22" customFormat="1">
      <c r="A91" s="34" t="s">
        <v>1878</v>
      </c>
      <c r="B91" s="105"/>
      <c r="C91" s="105"/>
      <c r="D91" s="105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</row>
    <row r="92" spans="1:15" s="22" customFormat="1">
      <c r="A92" s="34" t="s">
        <v>1865</v>
      </c>
      <c r="B92" s="105"/>
      <c r="C92" s="105"/>
      <c r="D92" s="105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</row>
    <row r="93" spans="1:15">
      <c r="A93" s="274" t="s">
        <v>1873</v>
      </c>
      <c r="B93" s="274"/>
      <c r="C93" s="274"/>
      <c r="D93" s="274"/>
      <c r="E93" s="274"/>
      <c r="F93" s="274"/>
      <c r="G93" s="274"/>
      <c r="H93" s="274"/>
      <c r="I93" s="274"/>
      <c r="J93" s="274"/>
      <c r="K93" s="274"/>
      <c r="L93" s="274"/>
      <c r="M93" s="274"/>
      <c r="N93" s="274"/>
      <c r="O93" s="274"/>
    </row>
    <row r="94" spans="1:15">
      <c r="A94" s="190"/>
      <c r="B94" s="190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</row>
    <row r="95" spans="1:15">
      <c r="A95" s="190"/>
      <c r="B95" s="190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</row>
    <row r="97" spans="1:15" s="7" customFormat="1" ht="15.75">
      <c r="A97" s="7" t="s">
        <v>20</v>
      </c>
      <c r="B97" s="92"/>
      <c r="C97" s="92"/>
      <c r="E97" s="93"/>
      <c r="F97" s="92"/>
      <c r="G97" s="29"/>
      <c r="H97" s="30"/>
      <c r="I97" s="30"/>
      <c r="J97" s="30"/>
      <c r="K97" s="30"/>
      <c r="L97" s="30"/>
      <c r="M97" s="30"/>
      <c r="N97" s="30"/>
      <c r="O97" s="30"/>
    </row>
    <row r="98" spans="1:15">
      <c r="B98" s="43" t="s">
        <v>5</v>
      </c>
      <c r="C98" s="44"/>
      <c r="E98" s="32" t="s">
        <v>7</v>
      </c>
      <c r="F98" s="33"/>
      <c r="G98" s="5"/>
      <c r="H98" s="34"/>
      <c r="I98" s="34"/>
      <c r="J98" s="34"/>
      <c r="K98" s="34"/>
      <c r="L98" s="34"/>
      <c r="M98" s="34"/>
      <c r="N98" s="34"/>
      <c r="O98" s="34"/>
    </row>
    <row r="99" spans="1:15">
      <c r="A99" s="1" t="s">
        <v>21</v>
      </c>
      <c r="D99" s="5"/>
      <c r="E99" s="34"/>
      <c r="F99" s="5"/>
      <c r="G99" s="5"/>
      <c r="H99" s="34"/>
      <c r="I99" s="34"/>
      <c r="J99" s="34"/>
      <c r="K99" s="34"/>
      <c r="L99" s="34"/>
      <c r="M99" s="34"/>
      <c r="N99" s="34"/>
      <c r="O99" s="34"/>
    </row>
    <row r="100" spans="1:15" ht="6.75" customHeight="1"/>
    <row r="101" spans="1:15" ht="15.75">
      <c r="A101" s="7" t="s">
        <v>4</v>
      </c>
    </row>
    <row r="102" spans="1:15" s="7" customFormat="1" ht="15.75">
      <c r="A102" s="92"/>
      <c r="B102" s="92"/>
      <c r="C102" s="92"/>
      <c r="D102" s="92"/>
      <c r="E102" s="93"/>
      <c r="F102" s="92"/>
      <c r="G102" s="29"/>
      <c r="H102" s="30"/>
      <c r="I102" s="30"/>
      <c r="J102" s="30"/>
      <c r="K102" s="30"/>
      <c r="L102" s="30"/>
      <c r="M102" s="30"/>
      <c r="N102" s="30"/>
      <c r="O102" s="30"/>
    </row>
    <row r="103" spans="1:15" s="8" customFormat="1" ht="11.25">
      <c r="A103" s="9" t="s">
        <v>9</v>
      </c>
      <c r="B103" s="43" t="s">
        <v>5</v>
      </c>
      <c r="C103" s="45"/>
      <c r="E103" s="32" t="s">
        <v>8</v>
      </c>
      <c r="H103" s="32"/>
      <c r="I103" s="32"/>
      <c r="J103" s="32"/>
      <c r="K103" s="32"/>
      <c r="L103" s="32"/>
      <c r="M103" s="32"/>
      <c r="N103" s="32"/>
      <c r="O103" s="32"/>
    </row>
    <row r="104" spans="1:15" ht="6.75" customHeight="1"/>
    <row r="105" spans="1:15" s="7" customFormat="1" ht="15.75">
      <c r="A105" s="7" t="s">
        <v>6</v>
      </c>
      <c r="B105" s="269"/>
      <c r="C105" s="269"/>
      <c r="D105" s="269"/>
      <c r="E105" s="35"/>
      <c r="H105" s="35"/>
      <c r="I105" s="35"/>
      <c r="J105" s="35"/>
      <c r="K105" s="35"/>
      <c r="L105" s="35"/>
      <c r="M105" s="35"/>
      <c r="N105" s="35"/>
      <c r="O105" s="35"/>
    </row>
  </sheetData>
  <sheetProtection selectLockedCells="1"/>
  <sortState ref="A12:AA86">
    <sortCondition ref="A12:A86"/>
  </sortState>
  <mergeCells count="22">
    <mergeCell ref="H12:H13"/>
    <mergeCell ref="I12:I13"/>
    <mergeCell ref="J12:J13"/>
    <mergeCell ref="K12:K13"/>
    <mergeCell ref="L12:L13"/>
    <mergeCell ref="M12:M13"/>
    <mergeCell ref="A4:O4"/>
    <mergeCell ref="B105:D105"/>
    <mergeCell ref="B6:O6"/>
    <mergeCell ref="B8:D8"/>
    <mergeCell ref="L11:O11"/>
    <mergeCell ref="A93:O93"/>
    <mergeCell ref="H11:K11"/>
    <mergeCell ref="B9:D9"/>
    <mergeCell ref="A11:A13"/>
    <mergeCell ref="B11:G11"/>
    <mergeCell ref="N12:N13"/>
    <mergeCell ref="B12:C12"/>
    <mergeCell ref="E12:F12"/>
    <mergeCell ref="G12:G13"/>
    <mergeCell ref="O12:O13"/>
    <mergeCell ref="D12:D13"/>
  </mergeCells>
  <phoneticPr fontId="3" type="noConversion"/>
  <pageMargins left="0.39370078740157483" right="0.39370078740157483" top="0.39370078740157483" bottom="0" header="0.51181102362204722" footer="0.51181102362204722"/>
  <pageSetup paperSize="9" scale="72" fitToHeight="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9"/>
  <sheetViews>
    <sheetView workbookViewId="0">
      <selection activeCell="T29" sqref="T29"/>
    </sheetView>
  </sheetViews>
  <sheetFormatPr defaultRowHeight="12.75"/>
  <cols>
    <col min="1" max="1" width="43.140625" style="1" customWidth="1"/>
    <col min="2" max="2" width="10.42578125" style="1" customWidth="1"/>
    <col min="3" max="3" width="12.5703125" style="1" customWidth="1"/>
    <col min="4" max="4" width="11.42578125" style="1" customWidth="1"/>
    <col min="5" max="5" width="10.7109375" style="1" customWidth="1"/>
    <col min="6" max="9" width="12.7109375" style="1" customWidth="1"/>
    <col min="10" max="10" width="14.7109375" style="1" customWidth="1"/>
    <col min="11" max="13" width="12.7109375" style="1" customWidth="1"/>
    <col min="14" max="16384" width="9.140625" style="1"/>
  </cols>
  <sheetData>
    <row r="1" spans="1:24">
      <c r="G1" s="2"/>
      <c r="H1" s="2"/>
      <c r="I1" s="2"/>
      <c r="K1" s="2"/>
      <c r="L1" s="2"/>
      <c r="M1" s="2" t="s">
        <v>32</v>
      </c>
    </row>
    <row r="2" spans="1:24">
      <c r="G2" s="2"/>
      <c r="H2" s="2"/>
      <c r="I2" s="2"/>
      <c r="K2" s="2"/>
      <c r="L2" s="2"/>
      <c r="M2" s="2" t="s">
        <v>1880</v>
      </c>
    </row>
    <row r="3" spans="1:24" ht="4.5" customHeight="1"/>
    <row r="4" spans="1:24">
      <c r="A4" s="212" t="s">
        <v>168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</row>
    <row r="5" spans="1:24" ht="3.75" customHeight="1"/>
    <row r="6" spans="1:24" s="15" customFormat="1" ht="31.5" customHeight="1">
      <c r="A6" s="21" t="s">
        <v>18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0"/>
      <c r="O6" s="20"/>
      <c r="P6" s="20"/>
      <c r="Q6" s="20"/>
      <c r="R6" s="20"/>
      <c r="S6" s="20"/>
      <c r="T6" s="21"/>
      <c r="U6" s="21"/>
      <c r="V6" s="21"/>
      <c r="W6" s="21"/>
      <c r="X6" s="21"/>
    </row>
    <row r="7" spans="1:24" ht="4.5" customHeight="1">
      <c r="B7" s="3"/>
      <c r="C7" s="3"/>
      <c r="D7" s="3"/>
      <c r="E7" s="10"/>
      <c r="F7" s="3"/>
      <c r="G7" s="10"/>
      <c r="H7" s="10"/>
      <c r="I7" s="10"/>
      <c r="J7" s="10"/>
      <c r="K7" s="10"/>
      <c r="L7" s="10"/>
      <c r="M7" s="10"/>
      <c r="N7" s="10"/>
      <c r="O7" s="10"/>
      <c r="P7" s="4"/>
      <c r="Q7" s="4"/>
      <c r="R7" s="4"/>
      <c r="S7" s="4"/>
      <c r="T7" s="5"/>
      <c r="U7" s="5"/>
      <c r="V7" s="5"/>
      <c r="W7" s="5"/>
      <c r="X7" s="5"/>
    </row>
    <row r="8" spans="1:24" s="50" customFormat="1" ht="13.5">
      <c r="A8" s="37" t="s">
        <v>1864</v>
      </c>
      <c r="B8" s="214"/>
      <c r="C8" s="214"/>
      <c r="D8" s="49"/>
      <c r="E8" s="46"/>
      <c r="F8" s="47"/>
      <c r="G8" s="46"/>
      <c r="H8" s="46"/>
      <c r="I8" s="46"/>
      <c r="J8" s="46"/>
      <c r="K8" s="46"/>
      <c r="L8" s="46"/>
      <c r="M8" s="46"/>
      <c r="N8" s="46"/>
      <c r="O8" s="46"/>
      <c r="P8" s="48"/>
      <c r="Q8" s="48"/>
      <c r="R8" s="48"/>
      <c r="S8" s="48"/>
      <c r="T8" s="49"/>
      <c r="U8" s="49"/>
      <c r="V8" s="49"/>
      <c r="W8" s="49"/>
      <c r="X8" s="49"/>
    </row>
    <row r="9" spans="1:24" s="50" customFormat="1" ht="13.5">
      <c r="A9" s="37" t="s">
        <v>1882</v>
      </c>
      <c r="B9" s="214"/>
      <c r="C9" s="214"/>
      <c r="D9" s="49"/>
      <c r="E9" s="46"/>
      <c r="F9" s="47"/>
      <c r="G9" s="46"/>
      <c r="H9" s="46"/>
      <c r="I9" s="46"/>
      <c r="J9" s="46"/>
      <c r="K9" s="46"/>
      <c r="L9" s="46"/>
      <c r="M9" s="46"/>
      <c r="N9" s="46"/>
      <c r="O9" s="46"/>
      <c r="P9" s="48"/>
      <c r="Q9" s="48"/>
      <c r="R9" s="48"/>
      <c r="S9" s="48"/>
      <c r="T9" s="49"/>
      <c r="U9" s="49"/>
      <c r="V9" s="49"/>
      <c r="W9" s="49"/>
      <c r="X9" s="49"/>
    </row>
    <row r="10" spans="1:24" ht="3.75" customHeight="1" thickBot="1"/>
    <row r="11" spans="1:24" ht="44.25" customHeight="1">
      <c r="A11" s="300" t="s">
        <v>1890</v>
      </c>
      <c r="B11" s="301"/>
      <c r="C11" s="301"/>
      <c r="D11" s="301"/>
      <c r="E11" s="301"/>
      <c r="F11" s="302"/>
      <c r="G11" s="297" t="s">
        <v>1887</v>
      </c>
      <c r="H11" s="298"/>
      <c r="I11" s="298"/>
      <c r="J11" s="299"/>
      <c r="K11" s="215" t="s">
        <v>1888</v>
      </c>
      <c r="L11" s="216"/>
      <c r="M11" s="217"/>
    </row>
    <row r="12" spans="1:24" s="14" customFormat="1" ht="12.75" customHeight="1">
      <c r="A12" s="238" t="s">
        <v>148</v>
      </c>
      <c r="B12" s="303" t="s">
        <v>74</v>
      </c>
      <c r="C12" s="303" t="s">
        <v>75</v>
      </c>
      <c r="D12" s="303" t="s">
        <v>76</v>
      </c>
      <c r="E12" s="303" t="s">
        <v>77</v>
      </c>
      <c r="F12" s="309" t="s">
        <v>1876</v>
      </c>
      <c r="G12" s="305" t="s">
        <v>1877</v>
      </c>
      <c r="H12" s="307" t="s">
        <v>73</v>
      </c>
      <c r="I12" s="311"/>
      <c r="J12" s="312" t="s">
        <v>160</v>
      </c>
      <c r="K12" s="305" t="s">
        <v>1877</v>
      </c>
      <c r="L12" s="307" t="s">
        <v>73</v>
      </c>
      <c r="M12" s="308"/>
    </row>
    <row r="13" spans="1:24" s="14" customFormat="1" ht="54.75" customHeight="1">
      <c r="A13" s="239"/>
      <c r="B13" s="304"/>
      <c r="C13" s="304"/>
      <c r="D13" s="304"/>
      <c r="E13" s="304"/>
      <c r="F13" s="310"/>
      <c r="G13" s="306"/>
      <c r="H13" s="98" t="s">
        <v>87</v>
      </c>
      <c r="I13" s="52" t="s">
        <v>88</v>
      </c>
      <c r="J13" s="313"/>
      <c r="K13" s="306"/>
      <c r="L13" s="98" t="s">
        <v>87</v>
      </c>
      <c r="M13" s="99" t="s">
        <v>88</v>
      </c>
    </row>
    <row r="14" spans="1:24" s="194" customFormat="1" ht="11.25">
      <c r="A14" s="193">
        <v>1</v>
      </c>
      <c r="B14" s="57">
        <v>2</v>
      </c>
      <c r="C14" s="57">
        <v>3</v>
      </c>
      <c r="D14" s="57">
        <v>4</v>
      </c>
      <c r="E14" s="57">
        <v>5</v>
      </c>
      <c r="F14" s="80">
        <v>6</v>
      </c>
      <c r="G14" s="191">
        <v>7</v>
      </c>
      <c r="H14" s="121">
        <v>8</v>
      </c>
      <c r="I14" s="121">
        <v>9</v>
      </c>
      <c r="J14" s="192">
        <v>10</v>
      </c>
      <c r="K14" s="191">
        <v>11</v>
      </c>
      <c r="L14" s="121">
        <v>12</v>
      </c>
      <c r="M14" s="192">
        <v>13</v>
      </c>
    </row>
    <row r="15" spans="1:24">
      <c r="A15" s="63"/>
      <c r="B15" s="94"/>
      <c r="C15" s="94"/>
      <c r="D15" s="94"/>
      <c r="E15" s="94"/>
      <c r="F15" s="67">
        <f>ROUND(B15*C15*D15*E15,0)</f>
        <v>0</v>
      </c>
      <c r="G15" s="95"/>
      <c r="H15" s="94"/>
      <c r="I15" s="53">
        <f>G15-H15</f>
        <v>0</v>
      </c>
      <c r="J15" s="97"/>
      <c r="K15" s="95"/>
      <c r="L15" s="94"/>
      <c r="M15" s="67">
        <f>K15-L15</f>
        <v>0</v>
      </c>
    </row>
    <row r="16" spans="1:24">
      <c r="A16" s="63"/>
      <c r="B16" s="94"/>
      <c r="C16" s="94"/>
      <c r="D16" s="94"/>
      <c r="E16" s="94"/>
      <c r="F16" s="67">
        <f t="shared" ref="F16:F34" si="0">ROUND(B16*C16*D16*E16,0)</f>
        <v>0</v>
      </c>
      <c r="G16" s="95"/>
      <c r="H16" s="94"/>
      <c r="I16" s="53">
        <f t="shared" ref="I16:I34" si="1">G16-H16</f>
        <v>0</v>
      </c>
      <c r="J16" s="97"/>
      <c r="K16" s="95"/>
      <c r="L16" s="94"/>
      <c r="M16" s="67">
        <f t="shared" ref="M16:M34" si="2">K16-L16</f>
        <v>0</v>
      </c>
    </row>
    <row r="17" spans="1:13">
      <c r="A17" s="63"/>
      <c r="B17" s="94"/>
      <c r="C17" s="94"/>
      <c r="D17" s="94"/>
      <c r="E17" s="94"/>
      <c r="F17" s="67">
        <f t="shared" ref="F17:F29" si="3">ROUND(B17*C17*D17*E17,0)</f>
        <v>0</v>
      </c>
      <c r="G17" s="95"/>
      <c r="H17" s="94"/>
      <c r="I17" s="53">
        <f t="shared" ref="I17:I29" si="4">G17-H17</f>
        <v>0</v>
      </c>
      <c r="J17" s="97"/>
      <c r="K17" s="95"/>
      <c r="L17" s="94"/>
      <c r="M17" s="67">
        <f t="shared" ref="M17:M29" si="5">K17-L17</f>
        <v>0</v>
      </c>
    </row>
    <row r="18" spans="1:13">
      <c r="A18" s="63"/>
      <c r="B18" s="94"/>
      <c r="C18" s="94"/>
      <c r="D18" s="94"/>
      <c r="E18" s="94"/>
      <c r="F18" s="67">
        <f t="shared" ref="F18:F27" si="6">ROUND(B18*C18*D18*E18,0)</f>
        <v>0</v>
      </c>
      <c r="G18" s="95"/>
      <c r="H18" s="94"/>
      <c r="I18" s="53">
        <f t="shared" ref="I18:I27" si="7">G18-H18</f>
        <v>0</v>
      </c>
      <c r="J18" s="97"/>
      <c r="K18" s="95"/>
      <c r="L18" s="94"/>
      <c r="M18" s="67">
        <f t="shared" ref="M18:M27" si="8">K18-L18</f>
        <v>0</v>
      </c>
    </row>
    <row r="19" spans="1:13">
      <c r="A19" s="63"/>
      <c r="B19" s="94"/>
      <c r="C19" s="94"/>
      <c r="D19" s="94"/>
      <c r="E19" s="94"/>
      <c r="F19" s="67">
        <f t="shared" si="6"/>
        <v>0</v>
      </c>
      <c r="G19" s="95"/>
      <c r="H19" s="94"/>
      <c r="I19" s="53">
        <f t="shared" si="7"/>
        <v>0</v>
      </c>
      <c r="J19" s="97"/>
      <c r="K19" s="95"/>
      <c r="L19" s="94"/>
      <c r="M19" s="67">
        <f t="shared" si="8"/>
        <v>0</v>
      </c>
    </row>
    <row r="20" spans="1:13">
      <c r="A20" s="63"/>
      <c r="B20" s="94"/>
      <c r="C20" s="94"/>
      <c r="D20" s="94"/>
      <c r="E20" s="94"/>
      <c r="F20" s="67">
        <f t="shared" si="6"/>
        <v>0</v>
      </c>
      <c r="G20" s="95"/>
      <c r="H20" s="94"/>
      <c r="I20" s="53">
        <f t="shared" si="7"/>
        <v>0</v>
      </c>
      <c r="J20" s="97"/>
      <c r="K20" s="95"/>
      <c r="L20" s="94"/>
      <c r="M20" s="67">
        <f t="shared" si="8"/>
        <v>0</v>
      </c>
    </row>
    <row r="21" spans="1:13">
      <c r="A21" s="63"/>
      <c r="B21" s="94"/>
      <c r="C21" s="94"/>
      <c r="D21" s="94"/>
      <c r="E21" s="94"/>
      <c r="F21" s="67">
        <f t="shared" si="6"/>
        <v>0</v>
      </c>
      <c r="G21" s="95"/>
      <c r="H21" s="94"/>
      <c r="I21" s="53">
        <f t="shared" si="7"/>
        <v>0</v>
      </c>
      <c r="J21" s="97"/>
      <c r="K21" s="95"/>
      <c r="L21" s="94"/>
      <c r="M21" s="67">
        <f t="shared" si="8"/>
        <v>0</v>
      </c>
    </row>
    <row r="22" spans="1:13">
      <c r="A22" s="63"/>
      <c r="B22" s="94"/>
      <c r="C22" s="94"/>
      <c r="D22" s="94"/>
      <c r="E22" s="94"/>
      <c r="F22" s="67">
        <f t="shared" si="6"/>
        <v>0</v>
      </c>
      <c r="G22" s="95"/>
      <c r="H22" s="94"/>
      <c r="I22" s="53">
        <f t="shared" si="7"/>
        <v>0</v>
      </c>
      <c r="J22" s="97"/>
      <c r="K22" s="95"/>
      <c r="L22" s="94"/>
      <c r="M22" s="67">
        <f t="shared" si="8"/>
        <v>0</v>
      </c>
    </row>
    <row r="23" spans="1:13">
      <c r="A23" s="63"/>
      <c r="B23" s="94"/>
      <c r="C23" s="94"/>
      <c r="D23" s="94"/>
      <c r="E23" s="94"/>
      <c r="F23" s="67">
        <f t="shared" si="6"/>
        <v>0</v>
      </c>
      <c r="G23" s="95"/>
      <c r="H23" s="94"/>
      <c r="I23" s="53">
        <f t="shared" si="7"/>
        <v>0</v>
      </c>
      <c r="J23" s="97"/>
      <c r="K23" s="95"/>
      <c r="L23" s="94"/>
      <c r="M23" s="67">
        <f t="shared" si="8"/>
        <v>0</v>
      </c>
    </row>
    <row r="24" spans="1:13">
      <c r="A24" s="63"/>
      <c r="B24" s="94"/>
      <c r="C24" s="94"/>
      <c r="D24" s="94"/>
      <c r="E24" s="94"/>
      <c r="F24" s="67">
        <f t="shared" si="6"/>
        <v>0</v>
      </c>
      <c r="G24" s="95"/>
      <c r="H24" s="94"/>
      <c r="I24" s="53">
        <f t="shared" si="7"/>
        <v>0</v>
      </c>
      <c r="J24" s="97"/>
      <c r="K24" s="95"/>
      <c r="L24" s="94"/>
      <c r="M24" s="67">
        <f t="shared" si="8"/>
        <v>0</v>
      </c>
    </row>
    <row r="25" spans="1:13">
      <c r="A25" s="63"/>
      <c r="B25" s="94"/>
      <c r="C25" s="94"/>
      <c r="D25" s="94"/>
      <c r="E25" s="94"/>
      <c r="F25" s="67">
        <f t="shared" si="6"/>
        <v>0</v>
      </c>
      <c r="G25" s="95"/>
      <c r="H25" s="94"/>
      <c r="I25" s="53">
        <f t="shared" si="7"/>
        <v>0</v>
      </c>
      <c r="J25" s="97"/>
      <c r="K25" s="95"/>
      <c r="L25" s="94"/>
      <c r="M25" s="67">
        <f t="shared" si="8"/>
        <v>0</v>
      </c>
    </row>
    <row r="26" spans="1:13">
      <c r="A26" s="63"/>
      <c r="B26" s="94"/>
      <c r="C26" s="94"/>
      <c r="D26" s="94"/>
      <c r="E26" s="94"/>
      <c r="F26" s="67">
        <f t="shared" si="6"/>
        <v>0</v>
      </c>
      <c r="G26" s="95"/>
      <c r="H26" s="94"/>
      <c r="I26" s="53">
        <f t="shared" si="7"/>
        <v>0</v>
      </c>
      <c r="J26" s="97"/>
      <c r="K26" s="95"/>
      <c r="L26" s="94"/>
      <c r="M26" s="67">
        <f t="shared" si="8"/>
        <v>0</v>
      </c>
    </row>
    <row r="27" spans="1:13">
      <c r="A27" s="63"/>
      <c r="B27" s="94"/>
      <c r="C27" s="94"/>
      <c r="D27" s="94"/>
      <c r="E27" s="94"/>
      <c r="F27" s="67">
        <f t="shared" si="6"/>
        <v>0</v>
      </c>
      <c r="G27" s="95"/>
      <c r="H27" s="94"/>
      <c r="I27" s="53">
        <f t="shared" si="7"/>
        <v>0</v>
      </c>
      <c r="J27" s="97"/>
      <c r="K27" s="95"/>
      <c r="L27" s="94"/>
      <c r="M27" s="67">
        <f t="shared" si="8"/>
        <v>0</v>
      </c>
    </row>
    <row r="28" spans="1:13">
      <c r="A28" s="63"/>
      <c r="B28" s="94"/>
      <c r="C28" s="94"/>
      <c r="D28" s="94"/>
      <c r="E28" s="94"/>
      <c r="F28" s="67">
        <f t="shared" ref="F28" si="9">ROUND(B28*C28*D28*E28,0)</f>
        <v>0</v>
      </c>
      <c r="G28" s="95"/>
      <c r="H28" s="94"/>
      <c r="I28" s="53">
        <f t="shared" ref="I28" si="10">G28-H28</f>
        <v>0</v>
      </c>
      <c r="J28" s="97"/>
      <c r="K28" s="95"/>
      <c r="L28" s="94"/>
      <c r="M28" s="67">
        <f t="shared" ref="M28" si="11">K28-L28</f>
        <v>0</v>
      </c>
    </row>
    <row r="29" spans="1:13">
      <c r="A29" s="63"/>
      <c r="B29" s="94"/>
      <c r="C29" s="94"/>
      <c r="D29" s="94"/>
      <c r="E29" s="94"/>
      <c r="F29" s="67">
        <f t="shared" si="3"/>
        <v>0</v>
      </c>
      <c r="G29" s="95"/>
      <c r="H29" s="94"/>
      <c r="I29" s="53">
        <f t="shared" si="4"/>
        <v>0</v>
      </c>
      <c r="J29" s="97"/>
      <c r="K29" s="95"/>
      <c r="L29" s="94"/>
      <c r="M29" s="67">
        <f t="shared" si="5"/>
        <v>0</v>
      </c>
    </row>
    <row r="30" spans="1:13">
      <c r="A30" s="63"/>
      <c r="B30" s="94"/>
      <c r="C30" s="94"/>
      <c r="D30" s="94"/>
      <c r="E30" s="94"/>
      <c r="F30" s="67">
        <f t="shared" si="0"/>
        <v>0</v>
      </c>
      <c r="G30" s="95"/>
      <c r="H30" s="94"/>
      <c r="I30" s="53">
        <f t="shared" si="1"/>
        <v>0</v>
      </c>
      <c r="J30" s="97"/>
      <c r="K30" s="95"/>
      <c r="L30" s="94"/>
      <c r="M30" s="67">
        <f t="shared" si="2"/>
        <v>0</v>
      </c>
    </row>
    <row r="31" spans="1:13">
      <c r="A31" s="63"/>
      <c r="B31" s="94"/>
      <c r="C31" s="94"/>
      <c r="D31" s="94"/>
      <c r="E31" s="94"/>
      <c r="F31" s="67">
        <f t="shared" si="0"/>
        <v>0</v>
      </c>
      <c r="G31" s="95"/>
      <c r="H31" s="94"/>
      <c r="I31" s="53">
        <f t="shared" si="1"/>
        <v>0</v>
      </c>
      <c r="J31" s="97"/>
      <c r="K31" s="95"/>
      <c r="L31" s="94"/>
      <c r="M31" s="67">
        <f t="shared" si="2"/>
        <v>0</v>
      </c>
    </row>
    <row r="32" spans="1:13">
      <c r="A32" s="63"/>
      <c r="B32" s="94"/>
      <c r="C32" s="94"/>
      <c r="D32" s="94"/>
      <c r="E32" s="94"/>
      <c r="F32" s="67">
        <f t="shared" si="0"/>
        <v>0</v>
      </c>
      <c r="G32" s="95"/>
      <c r="H32" s="94"/>
      <c r="I32" s="53">
        <f t="shared" si="1"/>
        <v>0</v>
      </c>
      <c r="J32" s="97"/>
      <c r="K32" s="95"/>
      <c r="L32" s="94"/>
      <c r="M32" s="67">
        <f t="shared" si="2"/>
        <v>0</v>
      </c>
    </row>
    <row r="33" spans="1:13">
      <c r="A33" s="63"/>
      <c r="B33" s="94"/>
      <c r="C33" s="94"/>
      <c r="D33" s="94"/>
      <c r="E33" s="94"/>
      <c r="F33" s="67">
        <f t="shared" si="0"/>
        <v>0</v>
      </c>
      <c r="G33" s="95"/>
      <c r="H33" s="94"/>
      <c r="I33" s="53">
        <f t="shared" si="1"/>
        <v>0</v>
      </c>
      <c r="J33" s="97"/>
      <c r="K33" s="95"/>
      <c r="L33" s="94"/>
      <c r="M33" s="67">
        <f t="shared" si="2"/>
        <v>0</v>
      </c>
    </row>
    <row r="34" spans="1:13">
      <c r="A34" s="63"/>
      <c r="B34" s="94"/>
      <c r="C34" s="94"/>
      <c r="D34" s="94"/>
      <c r="E34" s="94"/>
      <c r="F34" s="67">
        <f t="shared" si="0"/>
        <v>0</v>
      </c>
      <c r="G34" s="95"/>
      <c r="H34" s="94"/>
      <c r="I34" s="53">
        <f t="shared" si="1"/>
        <v>0</v>
      </c>
      <c r="J34" s="97"/>
      <c r="K34" s="95"/>
      <c r="L34" s="94"/>
      <c r="M34" s="67">
        <f t="shared" si="2"/>
        <v>0</v>
      </c>
    </row>
    <row r="35" spans="1:13" s="28" customFormat="1" ht="13.5" thickBot="1">
      <c r="A35" s="64" t="s">
        <v>78</v>
      </c>
      <c r="B35" s="69">
        <f>SUM(B15:B34)</f>
        <v>0</v>
      </c>
      <c r="C35" s="69"/>
      <c r="D35" s="69"/>
      <c r="E35" s="69"/>
      <c r="F35" s="65">
        <f>SUM(F15:F34)</f>
        <v>0</v>
      </c>
      <c r="G35" s="68">
        <f t="shared" ref="G35:J35" si="12">SUM(G15:G34)</f>
        <v>0</v>
      </c>
      <c r="H35" s="69">
        <f t="shared" si="12"/>
        <v>0</v>
      </c>
      <c r="I35" s="69">
        <f t="shared" si="12"/>
        <v>0</v>
      </c>
      <c r="J35" s="73">
        <f t="shared" si="12"/>
        <v>0</v>
      </c>
      <c r="K35" s="68">
        <f t="shared" ref="K35" si="13">SUM(K15:K34)</f>
        <v>0</v>
      </c>
      <c r="L35" s="69">
        <f t="shared" ref="L35" si="14">SUM(L15:L34)</f>
        <v>0</v>
      </c>
      <c r="M35" s="65">
        <f t="shared" ref="M35" si="15">SUM(M15:M34)</f>
        <v>0</v>
      </c>
    </row>
    <row r="36" spans="1:13">
      <c r="A36" s="34" t="s">
        <v>1878</v>
      </c>
    </row>
    <row r="37" spans="1:13">
      <c r="A37" s="34" t="s">
        <v>1865</v>
      </c>
    </row>
    <row r="40" spans="1:13" ht="15.75">
      <c r="A40" s="7" t="s">
        <v>20</v>
      </c>
      <c r="D40" s="92"/>
      <c r="E40" s="92"/>
      <c r="F40" s="7"/>
      <c r="G40" s="92"/>
      <c r="H40" s="92"/>
      <c r="I40" s="92"/>
      <c r="J40" s="29"/>
      <c r="K40" s="29"/>
      <c r="L40" s="29"/>
      <c r="M40" s="29"/>
    </row>
    <row r="41" spans="1:13">
      <c r="D41" s="43" t="s">
        <v>5</v>
      </c>
      <c r="E41" s="44"/>
      <c r="G41" s="43"/>
      <c r="H41" s="43"/>
      <c r="J41" s="43"/>
      <c r="K41" s="43"/>
      <c r="L41" s="43"/>
      <c r="M41" s="43"/>
    </row>
    <row r="42" spans="1:13">
      <c r="A42" s="1" t="s">
        <v>21</v>
      </c>
      <c r="E42" s="5"/>
      <c r="F42" s="34"/>
      <c r="J42" s="5"/>
      <c r="K42" s="5"/>
      <c r="L42" s="5"/>
      <c r="M42" s="5"/>
    </row>
    <row r="43" spans="1:13">
      <c r="F43" s="22"/>
      <c r="J43" s="5"/>
      <c r="K43" s="5"/>
      <c r="L43" s="5"/>
      <c r="M43" s="5"/>
    </row>
    <row r="44" spans="1:13" ht="15.75">
      <c r="A44" s="7" t="s">
        <v>4</v>
      </c>
      <c r="F44" s="22"/>
      <c r="J44" s="5"/>
      <c r="K44" s="5"/>
      <c r="L44" s="5"/>
      <c r="M44" s="5"/>
    </row>
    <row r="45" spans="1:13" ht="15.75">
      <c r="A45" s="7"/>
      <c r="F45" s="22"/>
      <c r="J45" s="5"/>
      <c r="K45" s="5"/>
      <c r="L45" s="5"/>
      <c r="M45" s="5"/>
    </row>
    <row r="46" spans="1:13" ht="15.75">
      <c r="A46" s="92"/>
      <c r="B46" s="92"/>
      <c r="C46" s="92"/>
      <c r="D46" s="92"/>
      <c r="E46" s="92"/>
      <c r="F46" s="93"/>
      <c r="G46" s="96"/>
      <c r="H46" s="96"/>
      <c r="I46" s="96"/>
      <c r="J46" s="5"/>
      <c r="K46" s="5"/>
      <c r="L46" s="5"/>
      <c r="M46" s="5"/>
    </row>
    <row r="47" spans="1:13">
      <c r="B47" s="9" t="s">
        <v>9</v>
      </c>
      <c r="C47" s="9"/>
      <c r="E47" s="43" t="s">
        <v>5</v>
      </c>
      <c r="F47" s="8"/>
      <c r="G47" s="43"/>
      <c r="H47" s="43"/>
      <c r="J47" s="43"/>
      <c r="K47" s="43"/>
      <c r="L47" s="43"/>
      <c r="M47" s="43"/>
    </row>
    <row r="48" spans="1:13">
      <c r="F48" s="22"/>
    </row>
    <row r="49" spans="1:6" ht="15.75">
      <c r="A49" s="7" t="s">
        <v>6</v>
      </c>
      <c r="B49" s="269"/>
      <c r="C49" s="269"/>
      <c r="D49" s="269"/>
      <c r="E49" s="29"/>
      <c r="F49" s="35"/>
    </row>
  </sheetData>
  <sheetProtection selectLockedCells="1"/>
  <mergeCells count="19">
    <mergeCell ref="H12:I12"/>
    <mergeCell ref="J12:J13"/>
    <mergeCell ref="G12:G13"/>
    <mergeCell ref="A4:M4"/>
    <mergeCell ref="B6:M6"/>
    <mergeCell ref="B49:D49"/>
    <mergeCell ref="B8:C8"/>
    <mergeCell ref="B9:C9"/>
    <mergeCell ref="G11:J11"/>
    <mergeCell ref="K11:M11"/>
    <mergeCell ref="A11:F11"/>
    <mergeCell ref="A12:A13"/>
    <mergeCell ref="B12:B13"/>
    <mergeCell ref="C12:C13"/>
    <mergeCell ref="K12:K13"/>
    <mergeCell ref="L12:M12"/>
    <mergeCell ref="D12:D13"/>
    <mergeCell ref="E12:E13"/>
    <mergeCell ref="F12:F13"/>
  </mergeCells>
  <pageMargins left="0.39370078740157483" right="0.39370078740157483" top="0.78740157480314965" bottom="0.39370078740157483" header="0.51181102362204722" footer="0.5118110236220472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1"/>
  <sheetViews>
    <sheetView tabSelected="1" workbookViewId="0">
      <selection activeCell="P14" sqref="P14"/>
    </sheetView>
  </sheetViews>
  <sheetFormatPr defaultRowHeight="12.75"/>
  <cols>
    <col min="1" max="1" width="4.7109375" style="198" customWidth="1"/>
    <col min="2" max="2" width="23.7109375" style="198" customWidth="1"/>
    <col min="3" max="10" width="10.7109375" style="198" customWidth="1"/>
    <col min="11" max="16384" width="9.140625" style="198"/>
  </cols>
  <sheetData>
    <row r="1" spans="1:11" s="196" customFormat="1" ht="27.75" customHeight="1">
      <c r="G1" s="328" t="s">
        <v>1909</v>
      </c>
      <c r="H1" s="328"/>
      <c r="I1" s="328"/>
      <c r="J1" s="328"/>
      <c r="K1" s="328"/>
    </row>
    <row r="2" spans="1:11" s="196" customFormat="1"/>
    <row r="3" spans="1:11" ht="15.75">
      <c r="A3" s="326" t="s">
        <v>1891</v>
      </c>
      <c r="B3" s="326"/>
      <c r="C3" s="326"/>
      <c r="D3" s="326"/>
      <c r="E3" s="326"/>
      <c r="F3" s="326"/>
      <c r="G3" s="326"/>
      <c r="H3" s="326"/>
      <c r="I3" s="326"/>
      <c r="J3" s="326"/>
      <c r="K3" s="197"/>
    </row>
    <row r="4" spans="1:11" ht="15.75">
      <c r="A4" s="326" t="s">
        <v>1892</v>
      </c>
      <c r="B4" s="326"/>
      <c r="C4" s="326"/>
      <c r="D4" s="326"/>
      <c r="E4" s="326"/>
      <c r="F4" s="326"/>
      <c r="G4" s="326"/>
      <c r="H4" s="326"/>
      <c r="I4" s="326"/>
      <c r="J4" s="326"/>
      <c r="K4" s="197"/>
    </row>
    <row r="5" spans="1:11" ht="15.75">
      <c r="A5" s="326" t="s">
        <v>1893</v>
      </c>
      <c r="B5" s="326"/>
      <c r="C5" s="326"/>
      <c r="D5" s="326"/>
      <c r="E5" s="326"/>
      <c r="F5" s="326"/>
      <c r="G5" s="326"/>
      <c r="H5" s="326"/>
      <c r="I5" s="326"/>
      <c r="J5" s="326"/>
      <c r="K5" s="197"/>
    </row>
    <row r="6" spans="1:11" ht="15.75">
      <c r="A6" s="326" t="s">
        <v>1894</v>
      </c>
      <c r="B6" s="326"/>
      <c r="C6" s="326"/>
      <c r="D6" s="326"/>
      <c r="E6" s="326"/>
      <c r="F6" s="326"/>
      <c r="G6" s="326"/>
      <c r="H6" s="326"/>
      <c r="I6" s="326"/>
      <c r="J6" s="326"/>
      <c r="K6" s="197"/>
    </row>
    <row r="7" spans="1:11" ht="15.75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</row>
    <row r="8" spans="1:11" ht="15.75">
      <c r="A8" s="197"/>
      <c r="C8" s="37" t="s">
        <v>1864</v>
      </c>
      <c r="D8" s="256"/>
      <c r="E8" s="257"/>
      <c r="F8" s="197"/>
      <c r="G8" s="197"/>
      <c r="H8" s="197"/>
      <c r="I8" s="197"/>
      <c r="J8" s="197"/>
      <c r="K8" s="197"/>
    </row>
    <row r="9" spans="1:11" ht="15.75">
      <c r="A9" s="197"/>
      <c r="C9" s="37" t="s">
        <v>1882</v>
      </c>
      <c r="D9" s="256"/>
      <c r="E9" s="257"/>
      <c r="F9" s="197"/>
      <c r="G9" s="197"/>
      <c r="H9" s="197"/>
      <c r="I9" s="197"/>
      <c r="J9" s="197"/>
      <c r="K9" s="197"/>
    </row>
    <row r="10" spans="1:11" ht="15.75">
      <c r="A10" s="197"/>
      <c r="B10" s="197"/>
      <c r="C10" s="197"/>
      <c r="D10" s="197"/>
      <c r="E10" s="197"/>
      <c r="F10" s="197"/>
      <c r="G10" s="197"/>
      <c r="H10" s="197"/>
      <c r="I10" s="197"/>
      <c r="J10" s="197"/>
      <c r="K10" s="197"/>
    </row>
    <row r="11" spans="1:11" ht="16.5" thickBot="1">
      <c r="A11" s="327" t="s">
        <v>1895</v>
      </c>
      <c r="B11" s="327"/>
      <c r="C11" s="327"/>
      <c r="D11" s="327"/>
      <c r="E11" s="327"/>
      <c r="F11" s="327"/>
      <c r="G11" s="327"/>
      <c r="H11" s="327"/>
      <c r="I11" s="327"/>
      <c r="J11" s="327"/>
      <c r="K11" s="197"/>
    </row>
    <row r="12" spans="1:11" s="208" customFormat="1" ht="15.75">
      <c r="A12" s="316" t="s">
        <v>1896</v>
      </c>
      <c r="B12" s="319" t="s">
        <v>1897</v>
      </c>
      <c r="C12" s="322" t="s">
        <v>1898</v>
      </c>
      <c r="D12" s="323"/>
      <c r="E12" s="323"/>
      <c r="F12" s="323"/>
      <c r="G12" s="323"/>
      <c r="H12" s="323"/>
      <c r="I12" s="323"/>
      <c r="J12" s="324"/>
      <c r="K12" s="207"/>
    </row>
    <row r="13" spans="1:11" s="208" customFormat="1" ht="31.5" customHeight="1">
      <c r="A13" s="317"/>
      <c r="B13" s="320"/>
      <c r="C13" s="320" t="s">
        <v>87</v>
      </c>
      <c r="D13" s="320"/>
      <c r="E13" s="320"/>
      <c r="F13" s="320"/>
      <c r="G13" s="320" t="s">
        <v>1899</v>
      </c>
      <c r="H13" s="320"/>
      <c r="I13" s="320" t="s">
        <v>1900</v>
      </c>
      <c r="J13" s="325"/>
      <c r="K13" s="207"/>
    </row>
    <row r="14" spans="1:11" s="208" customFormat="1" ht="31.5">
      <c r="A14" s="317"/>
      <c r="B14" s="320"/>
      <c r="C14" s="320" t="s">
        <v>1901</v>
      </c>
      <c r="D14" s="320"/>
      <c r="E14" s="320" t="s">
        <v>1902</v>
      </c>
      <c r="F14" s="320"/>
      <c r="G14" s="209" t="s">
        <v>1903</v>
      </c>
      <c r="H14" s="209" t="s">
        <v>1904</v>
      </c>
      <c r="I14" s="209" t="s">
        <v>1905</v>
      </c>
      <c r="J14" s="210" t="s">
        <v>1906</v>
      </c>
      <c r="K14" s="207"/>
    </row>
    <row r="15" spans="1:11" s="208" customFormat="1" ht="16.5" thickBot="1">
      <c r="A15" s="318"/>
      <c r="B15" s="321"/>
      <c r="C15" s="199" t="s">
        <v>1907</v>
      </c>
      <c r="D15" s="199" t="s">
        <v>1908</v>
      </c>
      <c r="E15" s="199" t="s">
        <v>1907</v>
      </c>
      <c r="F15" s="199" t="s">
        <v>1908</v>
      </c>
      <c r="G15" s="199" t="s">
        <v>1907</v>
      </c>
      <c r="H15" s="199" t="s">
        <v>1908</v>
      </c>
      <c r="I15" s="199" t="s">
        <v>1907</v>
      </c>
      <c r="J15" s="200" t="s">
        <v>1908</v>
      </c>
      <c r="K15" s="207"/>
    </row>
    <row r="16" spans="1:11" ht="15.75">
      <c r="A16" s="201"/>
      <c r="B16" s="202"/>
      <c r="C16" s="202"/>
      <c r="D16" s="202"/>
      <c r="E16" s="202"/>
      <c r="F16" s="202"/>
      <c r="G16" s="202"/>
      <c r="H16" s="202"/>
      <c r="I16" s="202"/>
      <c r="J16" s="203"/>
      <c r="K16" s="197"/>
    </row>
    <row r="17" spans="1:11" ht="16.5" thickBot="1">
      <c r="A17" s="204"/>
      <c r="B17" s="205"/>
      <c r="C17" s="205"/>
      <c r="D17" s="205"/>
      <c r="E17" s="205"/>
      <c r="F17" s="205"/>
      <c r="G17" s="205"/>
      <c r="H17" s="205"/>
      <c r="I17" s="205"/>
      <c r="J17" s="206"/>
      <c r="K17" s="197"/>
    </row>
    <row r="18" spans="1:11" ht="15.75">
      <c r="A18" s="34" t="s">
        <v>1878</v>
      </c>
      <c r="B18" s="211"/>
      <c r="C18" s="211"/>
      <c r="D18" s="211"/>
      <c r="E18" s="211"/>
      <c r="F18" s="211"/>
      <c r="G18" s="211"/>
      <c r="H18" s="211"/>
      <c r="I18" s="211"/>
      <c r="J18" s="211"/>
      <c r="K18" s="197"/>
    </row>
    <row r="19" spans="1:11" ht="15.75">
      <c r="A19" s="34" t="s">
        <v>1865</v>
      </c>
      <c r="B19" s="211"/>
      <c r="C19" s="211"/>
      <c r="D19" s="211"/>
      <c r="E19" s="211"/>
      <c r="F19" s="211"/>
      <c r="G19" s="211"/>
      <c r="H19" s="211"/>
      <c r="I19" s="211"/>
      <c r="J19" s="211"/>
      <c r="K19" s="197"/>
    </row>
    <row r="20" spans="1:11" ht="15.75">
      <c r="A20" s="211"/>
      <c r="B20" s="211"/>
      <c r="C20" s="211"/>
      <c r="D20" s="211"/>
      <c r="E20" s="211"/>
      <c r="F20" s="211"/>
      <c r="G20" s="211"/>
      <c r="H20" s="211"/>
      <c r="I20" s="211"/>
      <c r="J20" s="211"/>
      <c r="K20" s="197"/>
    </row>
    <row r="22" spans="1:11" ht="15.75">
      <c r="A22" s="7" t="s">
        <v>20</v>
      </c>
      <c r="B22" s="1"/>
      <c r="C22" s="1"/>
      <c r="D22" s="92"/>
      <c r="E22" s="92"/>
      <c r="F22" s="7"/>
      <c r="G22" s="93"/>
      <c r="H22" s="92"/>
      <c r="I22" s="92"/>
      <c r="J22" s="92"/>
      <c r="K22" s="92"/>
    </row>
    <row r="23" spans="1:11">
      <c r="A23" s="1"/>
      <c r="B23" s="1"/>
      <c r="C23" s="1"/>
      <c r="D23" s="43" t="s">
        <v>5</v>
      </c>
      <c r="E23" s="44"/>
      <c r="F23" s="1"/>
      <c r="G23" s="195" t="s">
        <v>7</v>
      </c>
      <c r="H23" s="43"/>
      <c r="I23" s="43"/>
      <c r="J23" s="43"/>
      <c r="K23" s="1"/>
    </row>
    <row r="24" spans="1:11">
      <c r="A24" s="1" t="s">
        <v>21</v>
      </c>
      <c r="B24" s="1"/>
      <c r="C24" s="1"/>
      <c r="D24" s="1"/>
      <c r="E24" s="5"/>
      <c r="F24" s="34"/>
      <c r="G24" s="5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22"/>
      <c r="G25" s="1"/>
      <c r="H25" s="1"/>
      <c r="I25" s="1"/>
      <c r="J25" s="1"/>
      <c r="K25" s="1"/>
    </row>
    <row r="26" spans="1:11" ht="15.75">
      <c r="A26" s="7" t="s">
        <v>4</v>
      </c>
      <c r="B26" s="1"/>
      <c r="C26" s="1"/>
      <c r="D26" s="1"/>
      <c r="E26" s="1"/>
      <c r="F26" s="22"/>
      <c r="G26" s="1"/>
      <c r="H26" s="1"/>
      <c r="I26" s="1"/>
      <c r="J26" s="1"/>
      <c r="K26" s="1"/>
    </row>
    <row r="27" spans="1:11" ht="15.75">
      <c r="A27" s="7"/>
      <c r="B27" s="1"/>
      <c r="C27" s="1"/>
      <c r="D27" s="1"/>
      <c r="E27" s="1"/>
      <c r="F27" s="22"/>
      <c r="G27" s="1"/>
      <c r="H27" s="1"/>
      <c r="I27" s="1"/>
      <c r="J27" s="1"/>
      <c r="K27" s="1"/>
    </row>
    <row r="28" spans="1:11" ht="15.75">
      <c r="A28" s="92"/>
      <c r="B28" s="92"/>
      <c r="C28" s="92"/>
      <c r="D28" s="92"/>
      <c r="E28" s="92"/>
      <c r="F28" s="93"/>
      <c r="G28" s="92"/>
      <c r="H28" s="96"/>
      <c r="I28" s="96"/>
      <c r="J28" s="96"/>
      <c r="K28" s="96"/>
    </row>
    <row r="29" spans="1:11">
      <c r="A29" s="1"/>
      <c r="B29" s="9" t="s">
        <v>9</v>
      </c>
      <c r="C29" s="9"/>
      <c r="D29" s="1"/>
      <c r="E29" s="43" t="s">
        <v>5</v>
      </c>
      <c r="F29" s="8"/>
      <c r="G29" s="195" t="s">
        <v>8</v>
      </c>
      <c r="H29" s="43"/>
      <c r="I29" s="43"/>
      <c r="J29" s="43"/>
      <c r="K29" s="1"/>
    </row>
    <row r="30" spans="1:11">
      <c r="A30" s="1"/>
      <c r="B30" s="1"/>
      <c r="C30" s="1"/>
      <c r="D30" s="1"/>
      <c r="E30" s="1"/>
      <c r="F30" s="22"/>
      <c r="G30" s="1"/>
      <c r="H30" s="1"/>
      <c r="I30" s="1"/>
      <c r="J30" s="1"/>
      <c r="K30" s="1"/>
    </row>
    <row r="31" spans="1:11" ht="15.75">
      <c r="A31" s="314" t="s">
        <v>6</v>
      </c>
      <c r="B31" s="314"/>
      <c r="C31" s="227"/>
      <c r="D31" s="315"/>
      <c r="E31" s="228"/>
      <c r="F31" s="35"/>
      <c r="G31" s="7"/>
      <c r="H31" s="1"/>
      <c r="I31" s="1"/>
      <c r="J31" s="1"/>
      <c r="K31" s="1"/>
    </row>
  </sheetData>
  <mergeCells count="18">
    <mergeCell ref="G1:K1"/>
    <mergeCell ref="A3:J3"/>
    <mergeCell ref="A4:J4"/>
    <mergeCell ref="A5:J5"/>
    <mergeCell ref="A6:J6"/>
    <mergeCell ref="A11:J11"/>
    <mergeCell ref="A31:B31"/>
    <mergeCell ref="C31:E31"/>
    <mergeCell ref="D8:E8"/>
    <mergeCell ref="D9:E9"/>
    <mergeCell ref="A12:A15"/>
    <mergeCell ref="B12:B15"/>
    <mergeCell ref="C12:J12"/>
    <mergeCell ref="C13:F13"/>
    <mergeCell ref="G13:H13"/>
    <mergeCell ref="I13:J13"/>
    <mergeCell ref="C14:D14"/>
    <mergeCell ref="E14:F14"/>
  </mergeCells>
  <pageMargins left="0.78740157480314965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9" sqref="I39"/>
    </sheetView>
  </sheetViews>
  <sheetFormatPr defaultRowHeight="12.75"/>
  <sheetData/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стационар</vt:lpstr>
      <vt:lpstr>стационар (КСГ)</vt:lpstr>
      <vt:lpstr>дневной</vt:lpstr>
      <vt:lpstr>дневной (КСГ)</vt:lpstr>
      <vt:lpstr>поликлиника</vt:lpstr>
      <vt:lpstr>услуги</vt:lpstr>
      <vt:lpstr>численность</vt:lpstr>
      <vt:lpstr>пояснения</vt:lpstr>
      <vt:lpstr>дневной!Заголовки_для_печати</vt:lpstr>
      <vt:lpstr>'дневной (КСГ)'!Заголовки_для_печати</vt:lpstr>
      <vt:lpstr>поликлиника!Заголовки_для_печати</vt:lpstr>
      <vt:lpstr>стационар!Заголовки_для_печати</vt:lpstr>
      <vt:lpstr>'стационар (КСГ)'!Заголовки_для_печати</vt:lpstr>
      <vt:lpstr>поликлиника!Область_печати</vt:lpstr>
    </vt:vector>
  </TitlesOfParts>
  <Company>111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SKovaleva</dc:creator>
  <cp:lastModifiedBy>Почепцова</cp:lastModifiedBy>
  <cp:lastPrinted>2017-06-08T09:06:22Z</cp:lastPrinted>
  <dcterms:created xsi:type="dcterms:W3CDTF">2010-04-20T06:35:59Z</dcterms:created>
  <dcterms:modified xsi:type="dcterms:W3CDTF">2017-06-08T11:45:43Z</dcterms:modified>
</cp:coreProperties>
</file>